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'Лист3'!$A$1:$I$150</definedName>
  </definedNames>
  <calcPr fullCalcOnLoad="1"/>
</workbook>
</file>

<file path=xl/sharedStrings.xml><?xml version="1.0" encoding="utf-8"?>
<sst xmlns="http://schemas.openxmlformats.org/spreadsheetml/2006/main" count="710" uniqueCount="205">
  <si>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</si>
  <si>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</si>
  <si>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000</t>
  </si>
  <si>
    <t>000 00 00</t>
  </si>
  <si>
    <t>Процентные платежи по муниципальному долгу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</si>
  <si>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</si>
  <si>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</si>
  <si>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</si>
  <si>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</si>
  <si>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</si>
  <si>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Мероприятия в области коммунального хозяйства</t>
  </si>
  <si>
    <t xml:space="preserve"> </t>
  </si>
  <si>
    <t>Физическая культура и спорт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</si>
  <si>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</si>
  <si>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</si>
  <si>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Учреждения по обеспечению хозяйственного обслуживания</t>
  </si>
  <si>
    <t>Культура и киноматография</t>
  </si>
  <si>
    <t xml:space="preserve">Культура </t>
  </si>
  <si>
    <t>Иные межбюджетные трансферты</t>
  </si>
  <si>
    <t>Благоустройство</t>
  </si>
  <si>
    <t>Наименование</t>
  </si>
  <si>
    <t>Раздел, подраздел</t>
  </si>
  <si>
    <t>Целевая статья</t>
  </si>
  <si>
    <t>Вид расходов</t>
  </si>
  <si>
    <t>0100</t>
  </si>
  <si>
    <t>0102</t>
  </si>
  <si>
    <t>0104</t>
  </si>
  <si>
    <t>0111</t>
  </si>
  <si>
    <t>Резервные фонды местных администраций</t>
  </si>
  <si>
    <t>0113</t>
  </si>
  <si>
    <t>Национальная оборона</t>
  </si>
  <si>
    <t>0200</t>
  </si>
  <si>
    <t>Мобильная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</si>
  <si>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</si>
  <si>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</si>
  <si>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</si>
  <si>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</si>
  <si>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</si>
  <si>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</si>
  <si>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</si>
  <si>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0500</t>
  </si>
  <si>
    <t>0501</t>
  </si>
  <si>
    <t>0502</t>
  </si>
  <si>
    <t>0503</t>
  </si>
  <si>
    <t>0800</t>
  </si>
  <si>
    <t>0801</t>
  </si>
  <si>
    <t>1100</t>
  </si>
  <si>
    <t>1101</t>
  </si>
  <si>
    <t xml:space="preserve">000 </t>
  </si>
  <si>
    <t>1300</t>
  </si>
  <si>
    <t>1301</t>
  </si>
  <si>
    <t>Ведомство</t>
  </si>
  <si>
    <t>Администрация Романовского сельского поселения</t>
  </si>
  <si>
    <t>870</t>
  </si>
  <si>
    <t>Резервные средства</t>
  </si>
  <si>
    <t>540</t>
  </si>
  <si>
    <t>0409</t>
  </si>
  <si>
    <t>% исполнения</t>
  </si>
  <si>
    <t>Отклонение (+,-)</t>
  </si>
  <si>
    <t xml:space="preserve">                                 Приложение №2                                           к  муниципальному правовому акту Романовского сельского поселения</t>
  </si>
  <si>
    <t>Дорожное хозяйство (дорожные фонды)</t>
  </si>
  <si>
    <t>Мероприятия по землеустройству и землепользованию</t>
  </si>
  <si>
    <t>Глава Романовского сельского поселения</t>
  </si>
  <si>
    <t>99 0 1001</t>
  </si>
  <si>
    <t>Расходы на выплаты персоналу государственных (муниципальных)органов</t>
  </si>
  <si>
    <t>120</t>
  </si>
  <si>
    <t xml:space="preserve">Функционирование Правительства Российской Федерации, высших органов государственной власти, местных администраций </t>
  </si>
  <si>
    <t>Руководство и управление в сфере установленных функций  органов местного самоуправления</t>
  </si>
  <si>
    <t>99 0 1002</t>
  </si>
  <si>
    <t>Иные закупки товаров, работ и услуг для обеспечения государсвенных(муниципальных) нужд</t>
  </si>
  <si>
    <t>240</t>
  </si>
  <si>
    <t>Уплата налогов, сборов и иных платежей</t>
  </si>
  <si>
    <t>850</t>
  </si>
  <si>
    <t>Резервные фонды</t>
  </si>
  <si>
    <t>99 0 1003</t>
  </si>
  <si>
    <t>00 0 0000</t>
  </si>
  <si>
    <t>Оценка недвижимости, признании прав и регулирование отношений муниципальной собственности</t>
  </si>
  <si>
    <t>99 0 2001</t>
  </si>
  <si>
    <t xml:space="preserve">Муниципальная программа Романовского сельского поселения "Информационное общество" на 2014-2017 годы </t>
  </si>
  <si>
    <t>09 1 0000</t>
  </si>
  <si>
    <t>Мероприятия по развитию муниципальой службы</t>
  </si>
  <si>
    <t>09 1 0001</t>
  </si>
  <si>
    <t>Мероприятия по профилактике экстремизма и терроризма</t>
  </si>
  <si>
    <t>09 1 0002</t>
  </si>
  <si>
    <t>Мероприятия по противодействию коррупции</t>
  </si>
  <si>
    <t>09 1 0003</t>
  </si>
  <si>
    <t>Мероприятия по профилактике правонарушений</t>
  </si>
  <si>
    <t>09 1 0004</t>
  </si>
  <si>
    <t>99 0 2002</t>
  </si>
  <si>
    <t>Расходы на выплату персоналу казенных учреждений</t>
  </si>
  <si>
    <t>110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</si>
  <si>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</si>
  <si>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99 9 5118</t>
  </si>
  <si>
    <t>Субвенции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</si>
  <si>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</si>
  <si>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от чрезвычайных ситуаций, обеспечение пожарной безопасности и безопасности на водных объектах Романовского сельского поселения  на 2014-2017 годы"</t>
  </si>
  <si>
    <t>03 0 0000</t>
  </si>
  <si>
    <t>Подпрограмма "Пожарная безопасность"</t>
  </si>
  <si>
    <t>03 1 0001</t>
  </si>
  <si>
    <t>Муниципальная программа "Развитие транспортного комплекса Романовского сельского поселения на 2014-2017 годы"</t>
  </si>
  <si>
    <t>05 0 0000</t>
  </si>
  <si>
    <t>Содержание автомобильных дорог муниципального значения на территории Романовского сельского поселения</t>
  </si>
  <si>
    <t>05 1 0001</t>
  </si>
  <si>
    <t>Проектирование, строительство, реконструкция  автомобильных дорог  общего пользования местного значения  с твердым покрытием до сельских населенных пунктов, не имеющих круглогодичной связи  с сетью автомобильных дорог, за счет дорожного фонда Приморского  края</t>
  </si>
  <si>
    <t>05 1 0002</t>
  </si>
  <si>
    <t>Субсидии юридическим лицам (кроме некомерческих организаций), индивидуальным предпринимателям, физическим лицам</t>
  </si>
  <si>
    <t>Ремонт  автомобильных дорог муниципального значения на территории Романовского сельского поселения</t>
  </si>
  <si>
    <t>05 1 0003</t>
  </si>
  <si>
    <t>Субсидии бюджетам муниципальных образований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</si>
  <si>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05 1 9225</t>
  </si>
  <si>
    <t>Муниципальная программа"Экономическое развитие и инновационная экономика Романовского сельского поселения на 2014-2017 годы" Подпрограмма "Развитие и поддержка малого и среднего предпринимательства"</t>
  </si>
  <si>
    <t>07 0 0000</t>
  </si>
  <si>
    <t>07 1 0001</t>
  </si>
  <si>
    <t>99 0 1004</t>
  </si>
  <si>
    <t>Соглашение о передаче полномочий по земельному контролю</t>
  </si>
  <si>
    <t>99 0 1006</t>
  </si>
  <si>
    <t>Соглашение о передаче полномочий по архитектуре</t>
  </si>
  <si>
    <t>99 0 1007</t>
  </si>
  <si>
    <t>Муниципальная программа "Обеспечение доступным жильем и качествеными услугами жилищно-коммунальнного хозяйства населения Романовского сельского поселения"</t>
  </si>
  <si>
    <t>02 0 0000</t>
  </si>
  <si>
    <t>Подпрограмма №1 "Проведение капитального ремонта многоквартирных домов в Романовском сельском поселении" на 2014 - 2017 годы</t>
  </si>
  <si>
    <t>02 1 0001</t>
  </si>
  <si>
    <t>Мероприятие 1.Субсидия на долевое финансирование  капитального ремонта общего имущества многоквартирных домов</t>
  </si>
  <si>
    <t>02 1 1001</t>
  </si>
  <si>
    <t>Мероприятие 2.Средства бюджета в доле собственника на проведение капитального  ремонта общего имущества многоквартирных домов</t>
  </si>
  <si>
    <t>02 1 2001</t>
  </si>
  <si>
    <t>Мероприятие 3.Капитальный ремонт  и текущее содержание муниципального жилищного фонда</t>
  </si>
  <si>
    <t>02 1 3001</t>
  </si>
  <si>
    <t>Мероприятие 4.Проектные работы "Реконструкция рулонной кровли на скатную многоквартирного дома №200 по ул. Гвардейская"</t>
  </si>
  <si>
    <t>02 1 4001</t>
  </si>
  <si>
    <t>Мероприятие №5.Проведение технической инвентаризации по изготовлению технических паспортов многоквартирных жилых домов</t>
  </si>
  <si>
    <t>02 1 5001</t>
  </si>
  <si>
    <t>Мероприятие №6.Проведение экспертизы сметной документации по объекту "Капитальный ремонт  многоквартирного жилого дома №64 по ул.Ленинская"</t>
  </si>
  <si>
    <t>02 1 6001</t>
  </si>
  <si>
    <t>Мероприятие №7.Разработка проектной документации по объекту:"Капитальный ремонт системы отопления многоквартирного жилого дома по ул.Гвардейская, 203"</t>
  </si>
  <si>
    <t>02 1 7001</t>
  </si>
  <si>
    <t>Мероприятие №8.Оказание юридических услуг по защите интересов Романовского сельского поселения по вопросам муниципального жилья.</t>
  </si>
  <si>
    <t>02 1 8001</t>
  </si>
  <si>
    <t>Субсидии на финансовую поддержку управляющих организаций, ТСЖ, либо жилщных кооперативов или иных специализированных потребительских кооперативов, регионального оператора при проведении капитального ремонта  многоквартирных домов</t>
  </si>
  <si>
    <t>02 1 9208</t>
  </si>
  <si>
    <t>Соглашение о передаче полномочий по приватизации жилищного фонда</t>
  </si>
  <si>
    <t>99 0 1008</t>
  </si>
  <si>
    <t>Муниципальная программа "Энергоэффективность, развитие газоснабжения и энергетики в Романовском сельском поселении на 2014-2017 годы"</t>
  </si>
  <si>
    <t>06 0 0000</t>
  </si>
  <si>
    <t>Подпрограмма "Энергосбережение и повышение энергетической эффективности в Романовском сельском поселении" на 2013 - 2017 годы</t>
  </si>
  <si>
    <t>06 1 0000</t>
  </si>
  <si>
    <t>Мероприятие 1.Энергосбережение и повышение энергоэффективности в системах коммунального хозяйства.Вода.</t>
  </si>
  <si>
    <t>06 1 1001</t>
  </si>
  <si>
    <t>Мероприятие 2.Энергосбережение и повышение энергоэффективности в системах коммунального хозяйства.Электроснабжение.</t>
  </si>
  <si>
    <t>06 1 2001</t>
  </si>
  <si>
    <t>Мероприятие 3.Энергосбережение и повышение энергоэффективности в системах коммунального хозяйства.Теплоснабжение.</t>
  </si>
  <si>
    <t>06 1 3001</t>
  </si>
  <si>
    <t>Мероприятие 4.Энергосбережение и повышение энергоэффективности в системах коммунального хозяйства.</t>
  </si>
  <si>
    <t>06 1 4001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</si>
  <si>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</si>
  <si>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06 1 9227</t>
  </si>
  <si>
    <t>Соглашение о передаче полномочий по ЖКХ</t>
  </si>
  <si>
    <t>99 0 1009</t>
  </si>
  <si>
    <t>Муниципальная программа "Благоустройство Романовского сельского поселения на 2014-2017 годы"</t>
  </si>
  <si>
    <t>08 0 0000</t>
  </si>
  <si>
    <t>Мероприятие 1.Содержание объектов благоустройства.</t>
  </si>
  <si>
    <t>08 1 0101</t>
  </si>
  <si>
    <t>Мероприятие 2.Содержание земель общего пользования.</t>
  </si>
  <si>
    <t>08 1 0201</t>
  </si>
  <si>
    <t>Мероприятие 3.Содержание участка по регулированию численности безнадзорных животных.</t>
  </si>
  <si>
    <t>08 1 0301</t>
  </si>
  <si>
    <t>Мероприятие 4.Содержание объектов озеленения.</t>
  </si>
  <si>
    <t>08 1 0401</t>
  </si>
  <si>
    <t>Мероприятие 5.Содержание и ремонт сетей уличного освещения.</t>
  </si>
  <si>
    <t>08 1 0501</t>
  </si>
  <si>
    <t>Мероприятие 6.Содержание мест захоронений (кладбищ).</t>
  </si>
  <si>
    <t>08 1 0601</t>
  </si>
  <si>
    <t>Мероприятие 7.Капитальный ремонт объектов благоустройства.</t>
  </si>
  <si>
    <t>08 1 0701</t>
  </si>
  <si>
    <t>Мероприятие 8.Реконструкция системы уличного освещения.</t>
  </si>
  <si>
    <t>08 1 0801</t>
  </si>
  <si>
    <t>Мероприятие 9.Проведение двухмесячников по санитарной очистке, благоустройству и озеленению территории сельского поселения</t>
  </si>
  <si>
    <t>08 1 0901</t>
  </si>
  <si>
    <t>Мероприятие 10.Приобретение основных средств.</t>
  </si>
  <si>
    <t>08 1 1001</t>
  </si>
  <si>
    <t>Мероприятие 11.Организация работ и обеспечение уборки мусора с несанкционированных свалок.</t>
  </si>
  <si>
    <t>08 1 1101</t>
  </si>
  <si>
    <t>Мероприятие 12.Организация захоронения трупов невостребованных родственниками</t>
  </si>
  <si>
    <t>08 1 1201</t>
  </si>
  <si>
    <t>00 000 00</t>
  </si>
  <si>
    <t>Муниципальная программа "Развитие культуры Романовского сельского поселения на 2014-2017 годы"</t>
  </si>
  <si>
    <t>01 0 0001</t>
  </si>
  <si>
    <t>01 1 0001</t>
  </si>
  <si>
    <t>01 1 0002</t>
  </si>
  <si>
    <t>Муниципальная программа "Развитие физичекской культуры и спорта Романовского сельского поселения на 2014-2017 годы"</t>
  </si>
  <si>
    <t>04 0 0000</t>
  </si>
  <si>
    <t>04 1 0001</t>
  </si>
  <si>
    <t>99 0 1005</t>
  </si>
  <si>
    <t xml:space="preserve">Обслуживание муниципального  долга </t>
  </si>
  <si>
    <t>730</t>
  </si>
  <si>
    <t xml:space="preserve">Отчет об исполнении расходной части бюджета Романовского сельского поселения  за 2014  год </t>
  </si>
  <si>
    <t>Назначено на 2014 год</t>
  </si>
  <si>
    <t>Исполнено за 2014 год</t>
  </si>
  <si>
    <t>925</t>
  </si>
  <si>
    <t>99 0 1010</t>
  </si>
  <si>
    <t>830</t>
  </si>
  <si>
    <t>Исполнение судебных актов</t>
  </si>
  <si>
    <t>Расходы,связанные с исполнением решений, принятых судебными органами</t>
  </si>
  <si>
    <t>ВСЕГО</t>
  </si>
  <si>
    <t>от 19.03.2015г. №100-МПА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</si>
</sst>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0.000000000"/>
    <numFmt numFmtId="188" formatCode="0.0000000000"/>
    <numFmt numFmtId="189" formatCode="0.00000000000"/>
    <numFmt numFmtId="190" formatCode="0.00000000"/>
    <numFmt numFmtId="191" formatCode="0.0000000"/>
    <numFmt numFmtId="192" formatCode="0.000000"/>
    <numFmt numFmtId="193" formatCode="0.00000"/>
    <numFmt numFmtId="194" formatCode="0.0000"/>
  </numFmts>
  <fonts count="20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right"/>
    </xf>
    <xf numFmtId="180" fontId="10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right"/>
    </xf>
    <xf numFmtId="49" fontId="17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180" fontId="10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/>
    </xf>
    <xf numFmtId="180" fontId="10" fillId="2" borderId="1" xfId="0" applyNumberFormat="1" applyFont="1" applyFill="1" applyBorder="1" applyAlignment="1">
      <alignment horizontal="right"/>
    </xf>
    <xf numFmtId="180" fontId="14" fillId="0" borderId="1" xfId="0" applyNumberFormat="1" applyFont="1" applyFill="1" applyBorder="1" applyAlignment="1">
      <alignment/>
    </xf>
    <xf numFmtId="0" fontId="16" fillId="0" borderId="1" xfId="0" applyFont="1" applyBorder="1" applyAlignment="1">
      <alignment horizontal="center" wrapText="1"/>
    </xf>
    <xf numFmtId="180" fontId="14" fillId="2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1" fontId="14" fillId="2" borderId="1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180" fontId="17" fillId="0" borderId="1" xfId="0" applyNumberFormat="1" applyFont="1" applyBorder="1" applyAlignment="1">
      <alignment horizontal="right"/>
    </xf>
    <xf numFmtId="180" fontId="14" fillId="0" borderId="1" xfId="0" applyNumberFormat="1" applyFont="1" applyBorder="1" applyAlignment="1">
      <alignment horizontal="right"/>
    </xf>
    <xf numFmtId="180" fontId="14" fillId="0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80" fontId="14" fillId="2" borderId="1" xfId="0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 vertical="top" wrapText="1"/>
    </xf>
    <xf numFmtId="180" fontId="0" fillId="0" borderId="1" xfId="0" applyNumberFormat="1" applyFont="1" applyBorder="1" applyAlignment="1">
      <alignment/>
    </xf>
    <xf numFmtId="180" fontId="14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80" fontId="10" fillId="0" borderId="1" xfId="0" applyNumberFormat="1" applyFont="1" applyFill="1" applyBorder="1" applyAlignment="1">
      <alignment/>
    </xf>
    <xf numFmtId="180" fontId="14" fillId="0" borderId="3" xfId="0" applyNumberFormat="1" applyFont="1" applyFill="1" applyBorder="1" applyAlignment="1">
      <alignment/>
    </xf>
    <xf numFmtId="0" fontId="5" fillId="6" borderId="1" xfId="0" applyFont="1" applyFill="1" applyBorder="1" applyAlignment="1">
      <alignment/>
    </xf>
    <xf numFmtId="180" fontId="5" fillId="6" borderId="1" xfId="0" applyNumberFormat="1" applyFont="1" applyFill="1" applyBorder="1" applyAlignment="1">
      <alignment/>
    </xf>
    <xf numFmtId="1" fontId="14" fillId="6" borderId="1" xfId="0" applyNumberFormat="1" applyFont="1" applyFill="1" applyBorder="1" applyAlignment="1">
      <alignment/>
    </xf>
    <xf numFmtId="180" fontId="14" fillId="6" borderId="1" xfId="0" applyNumberFormat="1" applyFont="1" applyFill="1" applyBorder="1" applyAlignment="1">
      <alignment/>
    </xf>
    <xf numFmtId="180" fontId="10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2" fontId="19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tabSelected="1" view="pageBreakPreview" zoomScale="60" workbookViewId="0" topLeftCell="A130">
      <selection activeCell="B58" sqref="B58"/>
    </sheetView>
  </sheetViews>
  <sheetFormatPr defaultColWidth="9.140625" defaultRowHeight="12.75"/>
  <cols>
    <col min="1" max="1" width="27.8515625" style="0" customWidth="1"/>
    <col min="2" max="2" width="9.8515625" style="0" customWidth="1"/>
    <col min="6" max="6" width="11.7109375" style="0" customWidth="1"/>
    <col min="7" max="7" width="9.8515625" style="0" customWidth="1"/>
    <col min="8" max="9" width="12.00390625" style="0" customWidth="1"/>
    <col min="10" max="10" width="9.140625" style="0" hidden="1" customWidth="1"/>
    <col min="14" max="14" width="9.28125" style="0" customWidth="1"/>
    <col min="15" max="15" width="7.57421875" style="0" customWidth="1"/>
  </cols>
  <sheetData>
    <row r="1" spans="1:10" ht="28.5" customHeight="1">
      <c r="A1" s="1" t="s">
        <v>11</v>
      </c>
      <c r="B1" s="1"/>
      <c r="C1" s="1"/>
      <c r="D1" s="82"/>
      <c r="E1" s="82"/>
      <c r="F1" s="82"/>
      <c r="G1" s="82" t="s">
        <v>59</v>
      </c>
      <c r="H1" s="82"/>
      <c r="I1" s="82"/>
      <c r="J1" s="82"/>
    </row>
    <row r="2" spans="1:10" ht="12.75">
      <c r="A2" s="2"/>
      <c r="B2" s="2"/>
      <c r="C2" s="3"/>
      <c r="D2" s="82"/>
      <c r="E2" s="82"/>
      <c r="F2" s="82"/>
      <c r="G2" s="82"/>
      <c r="H2" s="82"/>
      <c r="I2" s="82"/>
      <c r="J2" s="82"/>
    </row>
    <row r="3" spans="1:10" ht="12.75">
      <c r="A3" s="2"/>
      <c r="B3" s="2"/>
      <c r="C3" s="3"/>
      <c r="D3" s="82"/>
      <c r="E3" s="82"/>
      <c r="F3" s="82"/>
      <c r="G3" s="82"/>
      <c r="H3" s="82"/>
      <c r="I3" s="82"/>
      <c r="J3" s="82"/>
    </row>
    <row r="4" spans="1:10" ht="12.75">
      <c r="A4" s="4"/>
      <c r="B4" s="4"/>
      <c r="C4" s="5"/>
      <c r="D4" s="81"/>
      <c r="E4" s="81"/>
      <c r="F4" s="81"/>
      <c r="G4" s="81" t="s">
        <v>204</v>
      </c>
      <c r="H4" s="81"/>
      <c r="I4" s="81"/>
      <c r="J4" s="81"/>
    </row>
    <row r="5" spans="1:9" ht="12.75" customHeight="1">
      <c r="A5" s="83" t="s">
        <v>195</v>
      </c>
      <c r="B5" s="83"/>
      <c r="C5" s="83"/>
      <c r="D5" s="83"/>
      <c r="E5" s="83"/>
      <c r="F5" s="83"/>
      <c r="G5" s="83"/>
      <c r="H5" s="83"/>
      <c r="I5" s="83"/>
    </row>
    <row r="6" spans="1:9" ht="12.75">
      <c r="A6" s="83"/>
      <c r="B6" s="83"/>
      <c r="C6" s="83"/>
      <c r="D6" s="83"/>
      <c r="E6" s="83"/>
      <c r="F6" s="83"/>
      <c r="G6" s="83"/>
      <c r="H6" s="83"/>
      <c r="I6" s="83"/>
    </row>
    <row r="7" spans="1:9" ht="12.75" customHeight="1">
      <c r="A7" s="83"/>
      <c r="B7" s="83"/>
      <c r="C7" s="83"/>
      <c r="D7" s="83"/>
      <c r="E7" s="83"/>
      <c r="F7" s="83"/>
      <c r="G7" s="83"/>
      <c r="H7" s="83"/>
      <c r="I7" s="83"/>
    </row>
    <row r="8" spans="1:9" ht="19.5">
      <c r="A8" s="66" t="s">
        <v>20</v>
      </c>
      <c r="B8" s="66" t="s">
        <v>51</v>
      </c>
      <c r="C8" s="7" t="s">
        <v>21</v>
      </c>
      <c r="D8" s="6" t="s">
        <v>22</v>
      </c>
      <c r="E8" s="6" t="s">
        <v>23</v>
      </c>
      <c r="F8" s="6" t="s">
        <v>196</v>
      </c>
      <c r="G8" s="6" t="s">
        <v>197</v>
      </c>
      <c r="H8" s="6" t="s">
        <v>57</v>
      </c>
      <c r="I8" s="6" t="s">
        <v>58</v>
      </c>
    </row>
    <row r="9" spans="1:9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t="48.75" customHeight="1">
      <c r="A10" s="43" t="s">
        <v>52</v>
      </c>
      <c r="B10" s="44"/>
      <c r="C10" s="44"/>
      <c r="D10" s="44"/>
      <c r="E10" s="44"/>
      <c r="F10" s="44"/>
      <c r="G10" s="44"/>
      <c r="H10" s="44"/>
      <c r="I10" s="44"/>
    </row>
    <row r="11" spans="1:9" ht="22.5">
      <c r="A11" s="9" t="s">
        <v>0</v>
      </c>
      <c r="B11" s="56" t="s">
        <v>198</v>
      </c>
      <c r="C11" s="56" t="s">
        <v>24</v>
      </c>
      <c r="D11" s="56" t="s">
        <v>3</v>
      </c>
      <c r="E11" s="56" t="s">
        <v>2</v>
      </c>
      <c r="F11" s="57">
        <f>F12+F15+F35+F20+F23</f>
        <v>6187.8</v>
      </c>
      <c r="G11" s="57">
        <f>G12+G15+G35+G20+G23</f>
        <v>4414.200000000001</v>
      </c>
      <c r="H11" s="53">
        <f>G11/F11*100</f>
        <v>71.33714728982838</v>
      </c>
      <c r="I11" s="65">
        <f>G11-F11</f>
        <v>-1773.5999999999995</v>
      </c>
    </row>
    <row r="12" spans="1:9" ht="42.75">
      <c r="A12" s="39" t="s">
        <v>1</v>
      </c>
      <c r="B12" s="67" t="s">
        <v>198</v>
      </c>
      <c r="C12" s="18" t="s">
        <v>25</v>
      </c>
      <c r="D12" s="18" t="s">
        <v>3</v>
      </c>
      <c r="E12" s="18" t="s">
        <v>2</v>
      </c>
      <c r="F12" s="62">
        <f>F13</f>
        <v>878.2</v>
      </c>
      <c r="G12" s="19">
        <f>G13</f>
        <v>772.6</v>
      </c>
      <c r="H12" s="55">
        <f>H13</f>
        <v>87.97540423593713</v>
      </c>
      <c r="I12" s="51">
        <f aca="true" t="shared" si="0" ref="I12:I75">G12-F12</f>
        <v>-105.60000000000002</v>
      </c>
    </row>
    <row r="13" spans="1:9" ht="22.5">
      <c r="A13" s="10" t="s">
        <v>62</v>
      </c>
      <c r="B13" s="56" t="s">
        <v>198</v>
      </c>
      <c r="C13" s="12" t="s">
        <v>25</v>
      </c>
      <c r="D13" s="45" t="s">
        <v>63</v>
      </c>
      <c r="E13" s="12" t="s">
        <v>2</v>
      </c>
      <c r="F13" s="58">
        <f>F14</f>
        <v>878.2</v>
      </c>
      <c r="G13" s="11">
        <f>G14</f>
        <v>772.6</v>
      </c>
      <c r="H13" s="53">
        <f aca="true" t="shared" si="1" ref="H13:H76">G13/F13*100</f>
        <v>87.97540423593713</v>
      </c>
      <c r="I13" s="65">
        <f t="shared" si="0"/>
        <v>-105.60000000000002</v>
      </c>
    </row>
    <row r="14" spans="1:9" ht="33.75">
      <c r="A14" s="10" t="s">
        <v>64</v>
      </c>
      <c r="B14" s="56" t="s">
        <v>198</v>
      </c>
      <c r="C14" s="12" t="s">
        <v>25</v>
      </c>
      <c r="D14" s="45" t="s">
        <v>63</v>
      </c>
      <c r="E14" s="12" t="s">
        <v>65</v>
      </c>
      <c r="F14" s="58">
        <v>878.2</v>
      </c>
      <c r="G14" s="11">
        <v>772.6</v>
      </c>
      <c r="H14" s="53">
        <f t="shared" si="1"/>
        <v>87.97540423593713</v>
      </c>
      <c r="I14" s="65">
        <f t="shared" si="0"/>
        <v>-105.60000000000002</v>
      </c>
    </row>
    <row r="15" spans="1:9" ht="45.75" customHeight="1">
      <c r="A15" s="39" t="s">
        <v>66</v>
      </c>
      <c r="B15" s="67" t="s">
        <v>198</v>
      </c>
      <c r="C15" s="18" t="s">
        <v>26</v>
      </c>
      <c r="D15" s="67" t="s">
        <v>3</v>
      </c>
      <c r="E15" s="18" t="s">
        <v>2</v>
      </c>
      <c r="F15" s="62">
        <f>F16</f>
        <v>1956.2</v>
      </c>
      <c r="G15" s="62">
        <f>G16</f>
        <v>1174.7</v>
      </c>
      <c r="H15" s="54">
        <f t="shared" si="1"/>
        <v>60.05009712708313</v>
      </c>
      <c r="I15" s="51">
        <f t="shared" si="0"/>
        <v>-781.5</v>
      </c>
    </row>
    <row r="16" spans="1:9" ht="33.75">
      <c r="A16" s="10" t="s">
        <v>67</v>
      </c>
      <c r="B16" s="56" t="s">
        <v>198</v>
      </c>
      <c r="C16" s="12" t="s">
        <v>26</v>
      </c>
      <c r="D16" s="45" t="s">
        <v>68</v>
      </c>
      <c r="E16" s="12" t="s">
        <v>2</v>
      </c>
      <c r="F16" s="58">
        <f>F17+F18+F19</f>
        <v>1956.2</v>
      </c>
      <c r="G16" s="58">
        <f>G17+G18+G19</f>
        <v>1174.7</v>
      </c>
      <c r="H16" s="68">
        <f>H17</f>
        <v>76.96993775658854</v>
      </c>
      <c r="I16" s="65">
        <f t="shared" si="0"/>
        <v>-781.5</v>
      </c>
    </row>
    <row r="17" spans="1:9" ht="35.25" customHeight="1">
      <c r="A17" s="10" t="s">
        <v>64</v>
      </c>
      <c r="B17" s="56" t="s">
        <v>198</v>
      </c>
      <c r="C17" s="12" t="s">
        <v>26</v>
      </c>
      <c r="D17" s="45" t="s">
        <v>68</v>
      </c>
      <c r="E17" s="12" t="s">
        <v>65</v>
      </c>
      <c r="F17" s="58">
        <v>1510.2</v>
      </c>
      <c r="G17" s="35">
        <v>1162.4</v>
      </c>
      <c r="H17" s="53">
        <f t="shared" si="1"/>
        <v>76.96993775658854</v>
      </c>
      <c r="I17" s="65">
        <f t="shared" si="0"/>
        <v>-347.79999999999995</v>
      </c>
    </row>
    <row r="18" spans="1:9" ht="37.5" customHeight="1">
      <c r="A18" s="10" t="s">
        <v>69</v>
      </c>
      <c r="B18" s="56" t="s">
        <v>198</v>
      </c>
      <c r="C18" s="12" t="s">
        <v>26</v>
      </c>
      <c r="D18" s="45" t="s">
        <v>68</v>
      </c>
      <c r="E18" s="12" t="s">
        <v>70</v>
      </c>
      <c r="F18" s="58">
        <v>425.7</v>
      </c>
      <c r="G18" s="35">
        <v>9</v>
      </c>
      <c r="H18" s="53">
        <f t="shared" si="1"/>
        <v>2.1141649048625792</v>
      </c>
      <c r="I18" s="65">
        <f t="shared" si="0"/>
        <v>-416.7</v>
      </c>
    </row>
    <row r="19" spans="1:9" ht="22.5">
      <c r="A19" s="10" t="s">
        <v>71</v>
      </c>
      <c r="B19" s="56" t="s">
        <v>198</v>
      </c>
      <c r="C19" s="12" t="s">
        <v>26</v>
      </c>
      <c r="D19" s="45" t="s">
        <v>68</v>
      </c>
      <c r="E19" s="12" t="s">
        <v>72</v>
      </c>
      <c r="F19" s="58">
        <v>20.3</v>
      </c>
      <c r="G19" s="35">
        <v>3.3</v>
      </c>
      <c r="H19" s="53">
        <f t="shared" si="1"/>
        <v>16.25615763546798</v>
      </c>
      <c r="I19" s="65">
        <f t="shared" si="0"/>
        <v>-17</v>
      </c>
    </row>
    <row r="20" spans="1:9" ht="12.75">
      <c r="A20" s="42" t="s">
        <v>73</v>
      </c>
      <c r="B20" s="67" t="s">
        <v>198</v>
      </c>
      <c r="C20" s="18" t="s">
        <v>27</v>
      </c>
      <c r="D20" s="18" t="s">
        <v>3</v>
      </c>
      <c r="E20" s="18" t="s">
        <v>2</v>
      </c>
      <c r="F20" s="62">
        <f>F21</f>
        <v>5</v>
      </c>
      <c r="G20" s="48">
        <f>G21</f>
        <v>0</v>
      </c>
      <c r="H20" s="54">
        <f t="shared" si="1"/>
        <v>0</v>
      </c>
      <c r="I20" s="51">
        <f t="shared" si="0"/>
        <v>-5</v>
      </c>
    </row>
    <row r="21" spans="1:9" ht="22.5">
      <c r="A21" s="22" t="s">
        <v>28</v>
      </c>
      <c r="B21" s="56" t="s">
        <v>198</v>
      </c>
      <c r="C21" s="12" t="s">
        <v>27</v>
      </c>
      <c r="D21" s="12" t="s">
        <v>74</v>
      </c>
      <c r="E21" s="12" t="s">
        <v>2</v>
      </c>
      <c r="F21" s="58">
        <f>F22</f>
        <v>5</v>
      </c>
      <c r="G21" s="35">
        <f>G22</f>
        <v>0</v>
      </c>
      <c r="H21" s="53">
        <f t="shared" si="1"/>
        <v>0</v>
      </c>
      <c r="I21" s="65">
        <f t="shared" si="0"/>
        <v>-5</v>
      </c>
    </row>
    <row r="22" spans="1:9" ht="12.75">
      <c r="A22" s="20" t="s">
        <v>54</v>
      </c>
      <c r="B22" s="56" t="s">
        <v>198</v>
      </c>
      <c r="C22" s="12" t="s">
        <v>27</v>
      </c>
      <c r="D22" s="12" t="s">
        <v>74</v>
      </c>
      <c r="E22" s="12" t="s">
        <v>53</v>
      </c>
      <c r="F22" s="59">
        <v>5</v>
      </c>
      <c r="G22" s="35">
        <v>0</v>
      </c>
      <c r="H22" s="53">
        <f t="shared" si="1"/>
        <v>0</v>
      </c>
      <c r="I22" s="65">
        <f t="shared" si="0"/>
        <v>-5</v>
      </c>
    </row>
    <row r="23" spans="1:9" ht="25.5">
      <c r="A23" s="42" t="s">
        <v>5</v>
      </c>
      <c r="B23" s="67" t="s">
        <v>198</v>
      </c>
      <c r="C23" s="18" t="s">
        <v>29</v>
      </c>
      <c r="D23" s="18" t="s">
        <v>75</v>
      </c>
      <c r="E23" s="18" t="s">
        <v>2</v>
      </c>
      <c r="F23" s="62">
        <f>F24+F26</f>
        <v>44</v>
      </c>
      <c r="G23" s="19">
        <f>G24</f>
        <v>12</v>
      </c>
      <c r="H23" s="54">
        <f t="shared" si="1"/>
        <v>27.27272727272727</v>
      </c>
      <c r="I23" s="51">
        <f t="shared" si="0"/>
        <v>-32</v>
      </c>
    </row>
    <row r="24" spans="1:9" ht="33.75">
      <c r="A24" s="13" t="s">
        <v>76</v>
      </c>
      <c r="B24" s="56" t="s">
        <v>198</v>
      </c>
      <c r="C24" s="12" t="s">
        <v>29</v>
      </c>
      <c r="D24" s="12" t="s">
        <v>77</v>
      </c>
      <c r="E24" s="12" t="s">
        <v>2</v>
      </c>
      <c r="F24" s="58">
        <f>F25</f>
        <v>40</v>
      </c>
      <c r="G24" s="14">
        <f>G25</f>
        <v>12</v>
      </c>
      <c r="H24" s="53">
        <f t="shared" si="1"/>
        <v>30</v>
      </c>
      <c r="I24" s="65">
        <f t="shared" si="0"/>
        <v>-28</v>
      </c>
    </row>
    <row r="25" spans="1:9" ht="36.75" customHeight="1">
      <c r="A25" s="10" t="s">
        <v>69</v>
      </c>
      <c r="B25" s="56" t="s">
        <v>198</v>
      </c>
      <c r="C25" s="12" t="s">
        <v>29</v>
      </c>
      <c r="D25" s="12" t="s">
        <v>77</v>
      </c>
      <c r="E25" s="12" t="s">
        <v>70</v>
      </c>
      <c r="F25" s="59">
        <v>40</v>
      </c>
      <c r="G25" s="14">
        <v>12</v>
      </c>
      <c r="H25" s="53">
        <f t="shared" si="1"/>
        <v>30</v>
      </c>
      <c r="I25" s="65">
        <f t="shared" si="0"/>
        <v>-28</v>
      </c>
    </row>
    <row r="26" spans="1:9" ht="45">
      <c r="A26" s="10" t="s">
        <v>78</v>
      </c>
      <c r="B26" s="56" t="s">
        <v>198</v>
      </c>
      <c r="C26" s="12" t="s">
        <v>29</v>
      </c>
      <c r="D26" s="12" t="s">
        <v>79</v>
      </c>
      <c r="E26" s="12" t="s">
        <v>2</v>
      </c>
      <c r="F26" s="59">
        <v>4</v>
      </c>
      <c r="G26" s="17">
        <v>0</v>
      </c>
      <c r="H26" s="53">
        <f t="shared" si="1"/>
        <v>0</v>
      </c>
      <c r="I26" s="65">
        <f t="shared" si="0"/>
        <v>-4</v>
      </c>
    </row>
    <row r="27" spans="1:9" ht="22.5">
      <c r="A27" s="10" t="s">
        <v>80</v>
      </c>
      <c r="B27" s="56" t="s">
        <v>198</v>
      </c>
      <c r="C27" s="12" t="s">
        <v>29</v>
      </c>
      <c r="D27" s="12" t="s">
        <v>81</v>
      </c>
      <c r="E27" s="12" t="s">
        <v>2</v>
      </c>
      <c r="F27" s="59">
        <v>1</v>
      </c>
      <c r="G27" s="17">
        <v>0</v>
      </c>
      <c r="H27" s="53">
        <f t="shared" si="1"/>
        <v>0</v>
      </c>
      <c r="I27" s="65">
        <f t="shared" si="0"/>
        <v>-1</v>
      </c>
    </row>
    <row r="28" spans="1:9" ht="33.75" customHeight="1">
      <c r="A28" s="46" t="s">
        <v>69</v>
      </c>
      <c r="B28" s="56" t="s">
        <v>198</v>
      </c>
      <c r="C28" s="12" t="s">
        <v>29</v>
      </c>
      <c r="D28" s="12" t="s">
        <v>81</v>
      </c>
      <c r="E28" s="12" t="s">
        <v>70</v>
      </c>
      <c r="F28" s="59">
        <v>1</v>
      </c>
      <c r="G28" s="14">
        <f>G29</f>
        <v>0</v>
      </c>
      <c r="H28" s="53">
        <f t="shared" si="1"/>
        <v>0</v>
      </c>
      <c r="I28" s="65">
        <f t="shared" si="0"/>
        <v>-1</v>
      </c>
    </row>
    <row r="29" spans="1:9" ht="22.5">
      <c r="A29" s="46" t="s">
        <v>82</v>
      </c>
      <c r="B29" s="56" t="s">
        <v>198</v>
      </c>
      <c r="C29" s="12" t="s">
        <v>29</v>
      </c>
      <c r="D29" s="12" t="s">
        <v>83</v>
      </c>
      <c r="E29" s="12" t="s">
        <v>2</v>
      </c>
      <c r="F29" s="59">
        <v>1</v>
      </c>
      <c r="G29" s="14">
        <f>G30</f>
        <v>0</v>
      </c>
      <c r="H29" s="53">
        <f t="shared" si="1"/>
        <v>0</v>
      </c>
      <c r="I29" s="65">
        <f t="shared" si="0"/>
        <v>-1</v>
      </c>
    </row>
    <row r="30" spans="1:9" ht="33.75" customHeight="1">
      <c r="A30" s="46" t="s">
        <v>69</v>
      </c>
      <c r="B30" s="56" t="s">
        <v>198</v>
      </c>
      <c r="C30" s="12" t="s">
        <v>29</v>
      </c>
      <c r="D30" s="12" t="s">
        <v>83</v>
      </c>
      <c r="E30" s="12" t="s">
        <v>70</v>
      </c>
      <c r="F30" s="59">
        <v>1</v>
      </c>
      <c r="G30" s="23">
        <f>G31</f>
        <v>0</v>
      </c>
      <c r="H30" s="53">
        <f t="shared" si="1"/>
        <v>0</v>
      </c>
      <c r="I30" s="65">
        <f t="shared" si="0"/>
        <v>-1</v>
      </c>
    </row>
    <row r="31" spans="1:9" ht="22.5">
      <c r="A31" s="46" t="s">
        <v>84</v>
      </c>
      <c r="B31" s="56" t="s">
        <v>198</v>
      </c>
      <c r="C31" s="12" t="s">
        <v>29</v>
      </c>
      <c r="D31" s="12" t="s">
        <v>85</v>
      </c>
      <c r="E31" s="12" t="s">
        <v>2</v>
      </c>
      <c r="F31" s="59">
        <v>1</v>
      </c>
      <c r="G31" s="14">
        <v>0</v>
      </c>
      <c r="H31" s="53">
        <f t="shared" si="1"/>
        <v>0</v>
      </c>
      <c r="I31" s="65">
        <f t="shared" si="0"/>
        <v>-1</v>
      </c>
    </row>
    <row r="32" spans="1:9" ht="38.25" customHeight="1">
      <c r="A32" s="46" t="s">
        <v>69</v>
      </c>
      <c r="B32" s="56" t="s">
        <v>198</v>
      </c>
      <c r="C32" s="12" t="s">
        <v>29</v>
      </c>
      <c r="D32" s="12" t="s">
        <v>85</v>
      </c>
      <c r="E32" s="12" t="s">
        <v>70</v>
      </c>
      <c r="F32" s="59">
        <v>1</v>
      </c>
      <c r="G32" s="14"/>
      <c r="H32" s="53">
        <f t="shared" si="1"/>
        <v>0</v>
      </c>
      <c r="I32" s="65">
        <f t="shared" si="0"/>
        <v>-1</v>
      </c>
    </row>
    <row r="33" spans="1:9" ht="22.5">
      <c r="A33" s="46" t="s">
        <v>86</v>
      </c>
      <c r="B33" s="56" t="s">
        <v>198</v>
      </c>
      <c r="C33" s="12" t="s">
        <v>29</v>
      </c>
      <c r="D33" s="12" t="s">
        <v>87</v>
      </c>
      <c r="E33" s="12" t="s">
        <v>2</v>
      </c>
      <c r="F33" s="59">
        <v>1</v>
      </c>
      <c r="G33" s="11">
        <f>G34</f>
        <v>0</v>
      </c>
      <c r="H33" s="53">
        <f t="shared" si="1"/>
        <v>0</v>
      </c>
      <c r="I33" s="65">
        <f t="shared" si="0"/>
        <v>-1</v>
      </c>
    </row>
    <row r="34" spans="1:9" ht="33.75" customHeight="1">
      <c r="A34" s="46" t="s">
        <v>69</v>
      </c>
      <c r="B34" s="56" t="s">
        <v>198</v>
      </c>
      <c r="C34" s="12" t="s">
        <v>29</v>
      </c>
      <c r="D34" s="12" t="s">
        <v>87</v>
      </c>
      <c r="E34" s="12" t="s">
        <v>70</v>
      </c>
      <c r="F34" s="59">
        <v>1</v>
      </c>
      <c r="G34" s="14">
        <v>0</v>
      </c>
      <c r="H34" s="53">
        <f t="shared" si="1"/>
        <v>0</v>
      </c>
      <c r="I34" s="65">
        <f t="shared" si="0"/>
        <v>-1</v>
      </c>
    </row>
    <row r="35" spans="1:9" ht="24">
      <c r="A35" s="69" t="s">
        <v>15</v>
      </c>
      <c r="B35" s="67" t="s">
        <v>198</v>
      </c>
      <c r="C35" s="18" t="s">
        <v>29</v>
      </c>
      <c r="D35" s="18" t="s">
        <v>88</v>
      </c>
      <c r="E35" s="18" t="s">
        <v>2</v>
      </c>
      <c r="F35" s="62">
        <f>F36+F37+F38</f>
        <v>3304.4</v>
      </c>
      <c r="G35" s="48">
        <f>G36+G37+G38</f>
        <v>2454.9</v>
      </c>
      <c r="H35" s="54">
        <f t="shared" si="1"/>
        <v>74.29185328652706</v>
      </c>
      <c r="I35" s="51">
        <f t="shared" si="0"/>
        <v>-849.5</v>
      </c>
    </row>
    <row r="36" spans="1:9" ht="24">
      <c r="A36" s="16" t="s">
        <v>89</v>
      </c>
      <c r="B36" s="56" t="s">
        <v>198</v>
      </c>
      <c r="C36" s="12" t="s">
        <v>29</v>
      </c>
      <c r="D36" s="27" t="s">
        <v>88</v>
      </c>
      <c r="E36" s="12" t="s">
        <v>90</v>
      </c>
      <c r="F36" s="59">
        <v>2264.8</v>
      </c>
      <c r="G36" s="15">
        <v>1770.5</v>
      </c>
      <c r="H36" s="53">
        <f t="shared" si="1"/>
        <v>78.17467326033203</v>
      </c>
      <c r="I36" s="65">
        <f t="shared" si="0"/>
        <v>-494.3000000000002</v>
      </c>
    </row>
    <row r="37" spans="1:9" ht="36.75" customHeight="1">
      <c r="A37" s="10" t="s">
        <v>69</v>
      </c>
      <c r="B37" s="56" t="s">
        <v>198</v>
      </c>
      <c r="C37" s="12" t="s">
        <v>29</v>
      </c>
      <c r="D37" s="27" t="s">
        <v>88</v>
      </c>
      <c r="E37" s="12" t="s">
        <v>70</v>
      </c>
      <c r="F37" s="59">
        <v>1019.6</v>
      </c>
      <c r="G37" s="15">
        <v>678.6</v>
      </c>
      <c r="H37" s="53">
        <f t="shared" si="1"/>
        <v>66.55551196547665</v>
      </c>
      <c r="I37" s="65">
        <f t="shared" si="0"/>
        <v>-341</v>
      </c>
    </row>
    <row r="38" spans="1:9" ht="22.5">
      <c r="A38" s="10" t="s">
        <v>71</v>
      </c>
      <c r="B38" s="56" t="s">
        <v>198</v>
      </c>
      <c r="C38" s="12" t="s">
        <v>29</v>
      </c>
      <c r="D38" s="27" t="s">
        <v>88</v>
      </c>
      <c r="E38" s="12" t="s">
        <v>72</v>
      </c>
      <c r="F38" s="59">
        <v>20</v>
      </c>
      <c r="G38" s="35">
        <v>5.8</v>
      </c>
      <c r="H38" s="53">
        <f t="shared" si="1"/>
        <v>28.999999999999996</v>
      </c>
      <c r="I38" s="65">
        <f t="shared" si="0"/>
        <v>-14.2</v>
      </c>
    </row>
    <row r="39" spans="1:9" ht="12.75">
      <c r="A39" s="39" t="s">
        <v>30</v>
      </c>
      <c r="B39" s="67" t="s">
        <v>198</v>
      </c>
      <c r="C39" s="18" t="s">
        <v>31</v>
      </c>
      <c r="D39" s="18" t="s">
        <v>3</v>
      </c>
      <c r="E39" s="18" t="s">
        <v>2</v>
      </c>
      <c r="F39" s="62">
        <f>F40</f>
        <v>197.5</v>
      </c>
      <c r="G39" s="48">
        <f>G40</f>
        <v>197.5</v>
      </c>
      <c r="H39" s="54">
        <f t="shared" si="1"/>
        <v>100</v>
      </c>
      <c r="I39" s="51">
        <f t="shared" si="0"/>
        <v>0</v>
      </c>
    </row>
    <row r="40" spans="1:9" ht="13.5" customHeight="1">
      <c r="A40" s="10" t="s">
        <v>32</v>
      </c>
      <c r="B40" s="56" t="s">
        <v>198</v>
      </c>
      <c r="C40" s="12" t="s">
        <v>33</v>
      </c>
      <c r="D40" s="12" t="s">
        <v>3</v>
      </c>
      <c r="E40" s="12" t="s">
        <v>2</v>
      </c>
      <c r="F40" s="59">
        <f>F41+F43</f>
        <v>197.5</v>
      </c>
      <c r="G40" s="14">
        <f>G42+G43</f>
        <v>197.5</v>
      </c>
      <c r="H40" s="53">
        <f t="shared" si="1"/>
        <v>100</v>
      </c>
      <c r="I40" s="65">
        <f t="shared" si="0"/>
        <v>0</v>
      </c>
    </row>
    <row r="41" spans="1:9" ht="67.5" customHeight="1">
      <c r="A41" s="10" t="s">
        <v>91</v>
      </c>
      <c r="B41" s="56" t="s">
        <v>198</v>
      </c>
      <c r="C41" s="12" t="s">
        <v>33</v>
      </c>
      <c r="D41" s="12" t="s">
        <v>92</v>
      </c>
      <c r="E41" s="12" t="s">
        <v>2</v>
      </c>
      <c r="F41" s="58">
        <f>F42</f>
        <v>183.8</v>
      </c>
      <c r="G41" s="14">
        <v>183.8</v>
      </c>
      <c r="H41" s="53">
        <f t="shared" si="1"/>
        <v>100</v>
      </c>
      <c r="I41" s="65">
        <f t="shared" si="0"/>
        <v>0</v>
      </c>
    </row>
    <row r="42" spans="1:9" ht="12.75" customHeight="1">
      <c r="A42" s="10" t="s">
        <v>93</v>
      </c>
      <c r="B42" s="56" t="s">
        <v>198</v>
      </c>
      <c r="C42" s="12" t="s">
        <v>33</v>
      </c>
      <c r="D42" s="12" t="s">
        <v>92</v>
      </c>
      <c r="E42" s="12" t="s">
        <v>65</v>
      </c>
      <c r="F42" s="58">
        <v>183.8</v>
      </c>
      <c r="G42" s="14">
        <v>183.8</v>
      </c>
      <c r="H42" s="53">
        <f t="shared" si="1"/>
        <v>100</v>
      </c>
      <c r="I42" s="65">
        <f t="shared" si="0"/>
        <v>0</v>
      </c>
    </row>
    <row r="43" spans="1:9" ht="34.5" customHeight="1">
      <c r="A43" s="10" t="s">
        <v>69</v>
      </c>
      <c r="B43" s="56" t="s">
        <v>198</v>
      </c>
      <c r="C43" s="12" t="s">
        <v>33</v>
      </c>
      <c r="D43" s="12" t="s">
        <v>92</v>
      </c>
      <c r="E43" s="12" t="s">
        <v>70</v>
      </c>
      <c r="F43" s="58">
        <v>13.7</v>
      </c>
      <c r="G43" s="14">
        <v>13.7</v>
      </c>
      <c r="H43" s="53">
        <f t="shared" si="1"/>
        <v>100</v>
      </c>
      <c r="I43" s="65">
        <f t="shared" si="0"/>
        <v>0</v>
      </c>
    </row>
    <row r="44" spans="1:9" ht="31.5">
      <c r="A44" s="70" t="s">
        <v>34</v>
      </c>
      <c r="B44" s="67" t="s">
        <v>198</v>
      </c>
      <c r="C44" s="18" t="s">
        <v>35</v>
      </c>
      <c r="D44" s="67" t="s">
        <v>75</v>
      </c>
      <c r="E44" s="18" t="s">
        <v>2</v>
      </c>
      <c r="F44" s="51">
        <f>F45</f>
        <v>10</v>
      </c>
      <c r="G44" s="48">
        <f>G45</f>
        <v>2.9</v>
      </c>
      <c r="H44" s="54">
        <f t="shared" si="1"/>
        <v>28.999999999999996</v>
      </c>
      <c r="I44" s="51">
        <f t="shared" si="0"/>
        <v>-7.1</v>
      </c>
    </row>
    <row r="45" spans="1:9" ht="45">
      <c r="A45" s="60" t="s">
        <v>94</v>
      </c>
      <c r="B45" s="56" t="s">
        <v>198</v>
      </c>
      <c r="C45" s="27" t="s">
        <v>36</v>
      </c>
      <c r="D45" s="41" t="s">
        <v>75</v>
      </c>
      <c r="E45" s="27" t="s">
        <v>2</v>
      </c>
      <c r="F45" s="49">
        <f>F46</f>
        <v>10</v>
      </c>
      <c r="G45" s="80">
        <f>G48</f>
        <v>2.9</v>
      </c>
      <c r="H45" s="53">
        <f t="shared" si="1"/>
        <v>28.999999999999996</v>
      </c>
      <c r="I45" s="65">
        <f t="shared" si="0"/>
        <v>-7.1</v>
      </c>
    </row>
    <row r="46" spans="1:9" ht="78.75">
      <c r="A46" s="60" t="s">
        <v>95</v>
      </c>
      <c r="B46" s="56" t="s">
        <v>198</v>
      </c>
      <c r="C46" s="27" t="s">
        <v>36</v>
      </c>
      <c r="D46" s="41" t="s">
        <v>96</v>
      </c>
      <c r="E46" s="27" t="s">
        <v>2</v>
      </c>
      <c r="F46" s="49">
        <f>F47</f>
        <v>10</v>
      </c>
      <c r="G46" s="14">
        <f>G47</f>
        <v>2.9</v>
      </c>
      <c r="H46" s="53">
        <f t="shared" si="1"/>
        <v>28.999999999999996</v>
      </c>
      <c r="I46" s="65">
        <f t="shared" si="0"/>
        <v>-7.1</v>
      </c>
    </row>
    <row r="47" spans="1:9" ht="22.5">
      <c r="A47" s="61" t="s">
        <v>97</v>
      </c>
      <c r="B47" s="56" t="s">
        <v>198</v>
      </c>
      <c r="C47" s="27" t="s">
        <v>36</v>
      </c>
      <c r="D47" s="41" t="s">
        <v>98</v>
      </c>
      <c r="E47" s="27" t="s">
        <v>2</v>
      </c>
      <c r="F47" s="49">
        <f>F48</f>
        <v>10</v>
      </c>
      <c r="G47" s="14">
        <f>G48</f>
        <v>2.9</v>
      </c>
      <c r="H47" s="53">
        <f t="shared" si="1"/>
        <v>28.999999999999996</v>
      </c>
      <c r="I47" s="65">
        <f t="shared" si="0"/>
        <v>-7.1</v>
      </c>
    </row>
    <row r="48" spans="1:9" ht="36.75" customHeight="1">
      <c r="A48" s="46" t="s">
        <v>69</v>
      </c>
      <c r="B48" s="56" t="s">
        <v>198</v>
      </c>
      <c r="C48" s="27" t="s">
        <v>36</v>
      </c>
      <c r="D48" s="41" t="s">
        <v>98</v>
      </c>
      <c r="E48" s="27" t="s">
        <v>70</v>
      </c>
      <c r="F48" s="49">
        <v>10</v>
      </c>
      <c r="G48" s="14">
        <v>2.9</v>
      </c>
      <c r="H48" s="53">
        <f t="shared" si="1"/>
        <v>28.999999999999996</v>
      </c>
      <c r="I48" s="65">
        <f t="shared" si="0"/>
        <v>-7.1</v>
      </c>
    </row>
    <row r="49" spans="1:9" ht="12.75">
      <c r="A49" s="70" t="s">
        <v>37</v>
      </c>
      <c r="B49" s="67" t="s">
        <v>198</v>
      </c>
      <c r="C49" s="18" t="s">
        <v>38</v>
      </c>
      <c r="D49" s="67" t="s">
        <v>3</v>
      </c>
      <c r="E49" s="18" t="s">
        <v>2</v>
      </c>
      <c r="F49" s="51">
        <f>F50</f>
        <v>4705.55</v>
      </c>
      <c r="G49" s="51">
        <f>G50</f>
        <v>4705.6</v>
      </c>
      <c r="H49" s="54">
        <f t="shared" si="1"/>
        <v>100.00106257504437</v>
      </c>
      <c r="I49" s="51">
        <f t="shared" si="0"/>
        <v>0.0500000000001819</v>
      </c>
    </row>
    <row r="50" spans="1:9" ht="21">
      <c r="A50" s="40" t="s">
        <v>60</v>
      </c>
      <c r="B50" s="56" t="s">
        <v>198</v>
      </c>
      <c r="C50" s="27" t="s">
        <v>56</v>
      </c>
      <c r="D50" s="41" t="s">
        <v>3</v>
      </c>
      <c r="E50" s="27" t="s">
        <v>2</v>
      </c>
      <c r="F50" s="49">
        <f>F51</f>
        <v>4705.55</v>
      </c>
      <c r="G50" s="14">
        <f>G51</f>
        <v>4705.6</v>
      </c>
      <c r="H50" s="53">
        <f t="shared" si="1"/>
        <v>100.00106257504437</v>
      </c>
      <c r="I50" s="65">
        <f t="shared" si="0"/>
        <v>0.0500000000001819</v>
      </c>
    </row>
    <row r="51" spans="1:9" ht="45">
      <c r="A51" s="46" t="s">
        <v>99</v>
      </c>
      <c r="B51" s="56" t="s">
        <v>198</v>
      </c>
      <c r="C51" s="27" t="s">
        <v>56</v>
      </c>
      <c r="D51" s="41" t="s">
        <v>100</v>
      </c>
      <c r="E51" s="27" t="s">
        <v>2</v>
      </c>
      <c r="F51" s="49">
        <f>F53+F55+F57+F59</f>
        <v>4705.55</v>
      </c>
      <c r="G51" s="49">
        <f>G53+G55+G57+G59</f>
        <v>4705.6</v>
      </c>
      <c r="H51" s="53">
        <f t="shared" si="1"/>
        <v>100.00106257504437</v>
      </c>
      <c r="I51" s="65">
        <f t="shared" si="0"/>
        <v>0.0500000000001819</v>
      </c>
    </row>
    <row r="52" spans="1:9" ht="45">
      <c r="A52" s="46" t="s">
        <v>101</v>
      </c>
      <c r="B52" s="56" t="s">
        <v>198</v>
      </c>
      <c r="C52" s="27" t="s">
        <v>56</v>
      </c>
      <c r="D52" s="41" t="s">
        <v>102</v>
      </c>
      <c r="E52" s="27" t="s">
        <v>2</v>
      </c>
      <c r="F52" s="49">
        <f>F53</f>
        <v>0</v>
      </c>
      <c r="G52" s="49">
        <v>0</v>
      </c>
      <c r="H52" s="53">
        <v>0</v>
      </c>
      <c r="I52" s="65">
        <f t="shared" si="0"/>
        <v>0</v>
      </c>
    </row>
    <row r="53" spans="1:9" ht="38.25" customHeight="1">
      <c r="A53" s="46" t="s">
        <v>69</v>
      </c>
      <c r="B53" s="56" t="s">
        <v>198</v>
      </c>
      <c r="C53" s="27" t="s">
        <v>56</v>
      </c>
      <c r="D53" s="41" t="s">
        <v>102</v>
      </c>
      <c r="E53" s="27" t="s">
        <v>70</v>
      </c>
      <c r="F53" s="49">
        <v>0</v>
      </c>
      <c r="G53" s="49">
        <v>0</v>
      </c>
      <c r="H53" s="53">
        <v>0</v>
      </c>
      <c r="I53" s="65">
        <f t="shared" si="0"/>
        <v>0</v>
      </c>
    </row>
    <row r="54" spans="1:9" ht="90">
      <c r="A54" s="10" t="s">
        <v>103</v>
      </c>
      <c r="B54" s="56" t="s">
        <v>198</v>
      </c>
      <c r="C54" s="12" t="s">
        <v>56</v>
      </c>
      <c r="D54" s="41" t="s">
        <v>104</v>
      </c>
      <c r="E54" s="12" t="s">
        <v>2</v>
      </c>
      <c r="F54" s="49">
        <f>F55</f>
        <v>380.7</v>
      </c>
      <c r="G54" s="29">
        <f>G55</f>
        <v>380.7</v>
      </c>
      <c r="H54" s="53">
        <f t="shared" si="1"/>
        <v>100</v>
      </c>
      <c r="I54" s="65">
        <f t="shared" si="0"/>
        <v>0</v>
      </c>
    </row>
    <row r="55" spans="1:9" ht="45">
      <c r="A55" s="46" t="s">
        <v>105</v>
      </c>
      <c r="B55" s="56" t="s">
        <v>198</v>
      </c>
      <c r="C55" s="12" t="s">
        <v>56</v>
      </c>
      <c r="D55" s="41" t="s">
        <v>104</v>
      </c>
      <c r="E55" s="12" t="s">
        <v>70</v>
      </c>
      <c r="F55" s="49">
        <v>380.7</v>
      </c>
      <c r="G55" s="29">
        <v>380.7</v>
      </c>
      <c r="H55" s="53">
        <f t="shared" si="1"/>
        <v>100</v>
      </c>
      <c r="I55" s="65">
        <f t="shared" si="0"/>
        <v>0</v>
      </c>
    </row>
    <row r="56" spans="1:9" ht="45">
      <c r="A56" s="10" t="s">
        <v>106</v>
      </c>
      <c r="B56" s="56" t="s">
        <v>198</v>
      </c>
      <c r="C56" s="12" t="s">
        <v>56</v>
      </c>
      <c r="D56" s="41" t="s">
        <v>107</v>
      </c>
      <c r="E56" s="12" t="s">
        <v>2</v>
      </c>
      <c r="F56" s="49">
        <f>F57</f>
        <v>899</v>
      </c>
      <c r="G56" s="29">
        <f>G57</f>
        <v>899</v>
      </c>
      <c r="H56" s="53">
        <f t="shared" si="1"/>
        <v>100</v>
      </c>
      <c r="I56" s="65">
        <f t="shared" si="0"/>
        <v>0</v>
      </c>
    </row>
    <row r="57" spans="1:9" ht="37.5" customHeight="1">
      <c r="A57" s="46" t="s">
        <v>69</v>
      </c>
      <c r="B57" s="56" t="s">
        <v>198</v>
      </c>
      <c r="C57" s="12" t="s">
        <v>56</v>
      </c>
      <c r="D57" s="41" t="s">
        <v>107</v>
      </c>
      <c r="E57" s="12" t="s">
        <v>70</v>
      </c>
      <c r="F57" s="49">
        <v>899</v>
      </c>
      <c r="G57" s="29">
        <v>899</v>
      </c>
      <c r="H57" s="53">
        <f t="shared" si="1"/>
        <v>100</v>
      </c>
      <c r="I57" s="65">
        <f t="shared" si="0"/>
        <v>0</v>
      </c>
    </row>
    <row r="58" spans="1:9" ht="123.75">
      <c r="A58" s="46" t="s">
        <v>108</v>
      </c>
      <c r="B58" s="56" t="s">
        <v>198</v>
      </c>
      <c r="C58" s="12" t="s">
        <v>56</v>
      </c>
      <c r="D58" s="41" t="s">
        <v>109</v>
      </c>
      <c r="E58" s="12" t="s">
        <v>2</v>
      </c>
      <c r="F58" s="49">
        <v>3425.85</v>
      </c>
      <c r="G58" s="29">
        <f>G59</f>
        <v>3425.9</v>
      </c>
      <c r="H58" s="53">
        <f t="shared" si="1"/>
        <v>100.00145949180497</v>
      </c>
      <c r="I58" s="65">
        <f t="shared" si="0"/>
        <v>0.0500000000001819</v>
      </c>
    </row>
    <row r="59" spans="1:9" ht="39.75" customHeight="1">
      <c r="A59" s="46" t="s">
        <v>69</v>
      </c>
      <c r="B59" s="56" t="s">
        <v>198</v>
      </c>
      <c r="C59" s="12" t="s">
        <v>56</v>
      </c>
      <c r="D59" s="41" t="s">
        <v>109</v>
      </c>
      <c r="E59" s="12" t="s">
        <v>70</v>
      </c>
      <c r="F59" s="49">
        <v>3425.85</v>
      </c>
      <c r="G59" s="29">
        <v>3425.9</v>
      </c>
      <c r="H59" s="53">
        <f t="shared" si="1"/>
        <v>100.00145949180497</v>
      </c>
      <c r="I59" s="65">
        <f t="shared" si="0"/>
        <v>0.0500000000001819</v>
      </c>
    </row>
    <row r="60" spans="1:9" ht="21">
      <c r="A60" s="70" t="s">
        <v>6</v>
      </c>
      <c r="B60" s="67" t="s">
        <v>198</v>
      </c>
      <c r="C60" s="18" t="s">
        <v>39</v>
      </c>
      <c r="D60" s="67" t="s">
        <v>3</v>
      </c>
      <c r="E60" s="18" t="s">
        <v>2</v>
      </c>
      <c r="F60" s="51">
        <f>F61+F63+F65+F67</f>
        <v>166.3</v>
      </c>
      <c r="G60" s="47">
        <f>G68+G61+G66+G64</f>
        <v>100.30000000000001</v>
      </c>
      <c r="H60" s="54">
        <f t="shared" si="1"/>
        <v>60.312687913409505</v>
      </c>
      <c r="I60" s="51">
        <f t="shared" si="0"/>
        <v>-66</v>
      </c>
    </row>
    <row r="61" spans="1:9" ht="78.75">
      <c r="A61" s="46" t="s">
        <v>110</v>
      </c>
      <c r="B61" s="56" t="s">
        <v>198</v>
      </c>
      <c r="C61" s="27" t="s">
        <v>39</v>
      </c>
      <c r="D61" s="41" t="s">
        <v>111</v>
      </c>
      <c r="E61" s="12" t="s">
        <v>2</v>
      </c>
      <c r="F61" s="49">
        <f>F62</f>
        <v>1</v>
      </c>
      <c r="G61" s="29">
        <f>G62</f>
        <v>0</v>
      </c>
      <c r="H61" s="53">
        <f t="shared" si="1"/>
        <v>0</v>
      </c>
      <c r="I61" s="65">
        <f t="shared" si="0"/>
        <v>-1</v>
      </c>
    </row>
    <row r="62" spans="1:9" ht="37.5" customHeight="1">
      <c r="A62" s="46" t="s">
        <v>69</v>
      </c>
      <c r="B62" s="56" t="s">
        <v>198</v>
      </c>
      <c r="C62" s="27" t="s">
        <v>39</v>
      </c>
      <c r="D62" s="41" t="s">
        <v>112</v>
      </c>
      <c r="E62" s="12" t="s">
        <v>70</v>
      </c>
      <c r="F62" s="49">
        <v>1</v>
      </c>
      <c r="G62" s="29">
        <f>G63</f>
        <v>0</v>
      </c>
      <c r="H62" s="53">
        <f t="shared" si="1"/>
        <v>0</v>
      </c>
      <c r="I62" s="65">
        <f t="shared" si="0"/>
        <v>-1</v>
      </c>
    </row>
    <row r="63" spans="1:9" ht="22.5">
      <c r="A63" s="46" t="s">
        <v>61</v>
      </c>
      <c r="B63" s="56" t="s">
        <v>198</v>
      </c>
      <c r="C63" s="27" t="s">
        <v>39</v>
      </c>
      <c r="D63" s="12" t="s">
        <v>113</v>
      </c>
      <c r="E63" s="12" t="s">
        <v>2</v>
      </c>
      <c r="F63" s="49">
        <f>F64</f>
        <v>80</v>
      </c>
      <c r="G63" s="14">
        <v>0</v>
      </c>
      <c r="H63" s="53">
        <f t="shared" si="1"/>
        <v>0</v>
      </c>
      <c r="I63" s="65">
        <f t="shared" si="0"/>
        <v>-80</v>
      </c>
    </row>
    <row r="64" spans="1:9" ht="37.5" customHeight="1">
      <c r="A64" s="46" t="s">
        <v>69</v>
      </c>
      <c r="B64" s="56" t="s">
        <v>198</v>
      </c>
      <c r="C64" s="27" t="s">
        <v>39</v>
      </c>
      <c r="D64" s="12" t="s">
        <v>113</v>
      </c>
      <c r="E64" s="12" t="s">
        <v>70</v>
      </c>
      <c r="F64" s="49">
        <v>80</v>
      </c>
      <c r="G64" s="29">
        <v>15</v>
      </c>
      <c r="H64" s="53">
        <f t="shared" si="1"/>
        <v>18.75</v>
      </c>
      <c r="I64" s="65">
        <f t="shared" si="0"/>
        <v>-65</v>
      </c>
    </row>
    <row r="65" spans="1:9" ht="22.5">
      <c r="A65" s="46" t="s">
        <v>114</v>
      </c>
      <c r="B65" s="56" t="s">
        <v>198</v>
      </c>
      <c r="C65" s="27" t="s">
        <v>39</v>
      </c>
      <c r="D65" s="12" t="s">
        <v>115</v>
      </c>
      <c r="E65" s="12" t="s">
        <v>2</v>
      </c>
      <c r="F65" s="49">
        <f>F66</f>
        <v>42.6</v>
      </c>
      <c r="G65" s="14">
        <f>G66</f>
        <v>42.6</v>
      </c>
      <c r="H65" s="53">
        <f t="shared" si="1"/>
        <v>100</v>
      </c>
      <c r="I65" s="65">
        <f t="shared" si="0"/>
        <v>0</v>
      </c>
    </row>
    <row r="66" spans="1:9" ht="12.75">
      <c r="A66" s="10" t="s">
        <v>18</v>
      </c>
      <c r="B66" s="56" t="s">
        <v>198</v>
      </c>
      <c r="C66" s="27" t="s">
        <v>39</v>
      </c>
      <c r="D66" s="12" t="s">
        <v>115</v>
      </c>
      <c r="E66" s="12" t="s">
        <v>55</v>
      </c>
      <c r="F66" s="49">
        <v>42.6</v>
      </c>
      <c r="G66" s="14">
        <v>42.6</v>
      </c>
      <c r="H66" s="53">
        <f t="shared" si="1"/>
        <v>100</v>
      </c>
      <c r="I66" s="65">
        <f t="shared" si="0"/>
        <v>0</v>
      </c>
    </row>
    <row r="67" spans="1:9" ht="22.5">
      <c r="A67" s="46" t="s">
        <v>116</v>
      </c>
      <c r="B67" s="56" t="s">
        <v>198</v>
      </c>
      <c r="C67" s="27" t="s">
        <v>39</v>
      </c>
      <c r="D67" s="12" t="s">
        <v>117</v>
      </c>
      <c r="E67" s="12" t="s">
        <v>2</v>
      </c>
      <c r="F67" s="49">
        <v>42.7</v>
      </c>
      <c r="G67" s="11">
        <f>G68</f>
        <v>42.7</v>
      </c>
      <c r="H67" s="53">
        <f t="shared" si="1"/>
        <v>100</v>
      </c>
      <c r="I67" s="65">
        <f t="shared" si="0"/>
        <v>0</v>
      </c>
    </row>
    <row r="68" spans="1:9" ht="12.75">
      <c r="A68" s="10" t="s">
        <v>18</v>
      </c>
      <c r="B68" s="56" t="s">
        <v>198</v>
      </c>
      <c r="C68" s="27" t="s">
        <v>39</v>
      </c>
      <c r="D68" s="12" t="s">
        <v>117</v>
      </c>
      <c r="E68" s="12" t="s">
        <v>55</v>
      </c>
      <c r="F68" s="49">
        <v>42.7</v>
      </c>
      <c r="G68" s="29">
        <v>42.7</v>
      </c>
      <c r="H68" s="53">
        <f t="shared" si="1"/>
        <v>100</v>
      </c>
      <c r="I68" s="65">
        <f t="shared" si="0"/>
        <v>0</v>
      </c>
    </row>
    <row r="69" spans="1:9" ht="30" customHeight="1">
      <c r="A69" s="71" t="s">
        <v>7</v>
      </c>
      <c r="B69" s="67" t="s">
        <v>198</v>
      </c>
      <c r="C69" s="18" t="s">
        <v>40</v>
      </c>
      <c r="D69" s="18" t="s">
        <v>75</v>
      </c>
      <c r="E69" s="18" t="s">
        <v>2</v>
      </c>
      <c r="F69" s="62">
        <f>F71+F94+F111</f>
        <v>10638.599999999999</v>
      </c>
      <c r="G69" s="51">
        <f>G71</f>
        <v>2213.8999999999996</v>
      </c>
      <c r="H69" s="54">
        <f t="shared" si="1"/>
        <v>20.810068994040567</v>
      </c>
      <c r="I69" s="51">
        <f t="shared" si="0"/>
        <v>-8424.699999999999</v>
      </c>
    </row>
    <row r="70" spans="1:9" ht="12.75">
      <c r="A70" s="50" t="s">
        <v>8</v>
      </c>
      <c r="B70" s="56" t="s">
        <v>198</v>
      </c>
      <c r="C70" s="12" t="s">
        <v>41</v>
      </c>
      <c r="D70" s="12" t="s">
        <v>75</v>
      </c>
      <c r="E70" s="12" t="s">
        <v>2</v>
      </c>
      <c r="F70" s="58">
        <v>0</v>
      </c>
      <c r="G70" s="14">
        <v>0</v>
      </c>
      <c r="H70" s="53">
        <v>0</v>
      </c>
      <c r="I70" s="65">
        <f t="shared" si="0"/>
        <v>0</v>
      </c>
    </row>
    <row r="71" spans="1:9" ht="21.75">
      <c r="A71" s="39" t="s">
        <v>9</v>
      </c>
      <c r="B71" s="67" t="s">
        <v>198</v>
      </c>
      <c r="C71" s="18" t="s">
        <v>41</v>
      </c>
      <c r="D71" s="18" t="s">
        <v>75</v>
      </c>
      <c r="E71" s="18" t="s">
        <v>2</v>
      </c>
      <c r="F71" s="62">
        <f>F72</f>
        <v>2229.2999999999997</v>
      </c>
      <c r="G71" s="48">
        <f>G73</f>
        <v>2213.8999999999996</v>
      </c>
      <c r="H71" s="54">
        <f t="shared" si="1"/>
        <v>99.30920019737137</v>
      </c>
      <c r="I71" s="51">
        <f t="shared" si="0"/>
        <v>-15.400000000000091</v>
      </c>
    </row>
    <row r="72" spans="1:9" ht="56.25">
      <c r="A72" s="13" t="s">
        <v>118</v>
      </c>
      <c r="B72" s="56" t="s">
        <v>198</v>
      </c>
      <c r="C72" s="27" t="s">
        <v>41</v>
      </c>
      <c r="D72" s="27" t="s">
        <v>119</v>
      </c>
      <c r="E72" s="27" t="s">
        <v>2</v>
      </c>
      <c r="F72" s="59">
        <f>F73</f>
        <v>2229.2999999999997</v>
      </c>
      <c r="G72" s="59">
        <f>G73</f>
        <v>2213.8999999999996</v>
      </c>
      <c r="H72" s="53">
        <f t="shared" si="1"/>
        <v>99.30920019737137</v>
      </c>
      <c r="I72" s="65">
        <f t="shared" si="0"/>
        <v>-15.400000000000091</v>
      </c>
    </row>
    <row r="73" spans="1:9" ht="56.25">
      <c r="A73" s="63" t="s">
        <v>120</v>
      </c>
      <c r="B73" s="56" t="s">
        <v>198</v>
      </c>
      <c r="C73" s="27" t="s">
        <v>41</v>
      </c>
      <c r="D73" s="12" t="s">
        <v>121</v>
      </c>
      <c r="E73" s="27" t="s">
        <v>2</v>
      </c>
      <c r="F73" s="59">
        <f>F74+F76+F78+F80+F82+F84+F93+F91+F89+F87</f>
        <v>2229.2999999999997</v>
      </c>
      <c r="G73" s="59">
        <f>G74+G76+G78+G80+G82+G84+G93+G91+G89+G87</f>
        <v>2213.8999999999996</v>
      </c>
      <c r="H73" s="53">
        <f t="shared" si="1"/>
        <v>99.30920019737137</v>
      </c>
      <c r="I73" s="65">
        <f t="shared" si="0"/>
        <v>-15.400000000000091</v>
      </c>
    </row>
    <row r="74" spans="1:9" ht="45">
      <c r="A74" s="63" t="s">
        <v>122</v>
      </c>
      <c r="B74" s="56" t="s">
        <v>198</v>
      </c>
      <c r="C74" s="27" t="s">
        <v>41</v>
      </c>
      <c r="D74" s="12" t="s">
        <v>123</v>
      </c>
      <c r="E74" s="27" t="s">
        <v>2</v>
      </c>
      <c r="F74" s="59">
        <v>865.3</v>
      </c>
      <c r="G74" s="14">
        <f>G75</f>
        <v>865.3</v>
      </c>
      <c r="H74" s="53">
        <f t="shared" si="1"/>
        <v>100</v>
      </c>
      <c r="I74" s="65">
        <f t="shared" si="0"/>
        <v>0</v>
      </c>
    </row>
    <row r="75" spans="1:9" ht="35.25" customHeight="1">
      <c r="A75" s="46" t="s">
        <v>69</v>
      </c>
      <c r="B75" s="56" t="s">
        <v>198</v>
      </c>
      <c r="C75" s="27" t="s">
        <v>41</v>
      </c>
      <c r="D75" s="12" t="s">
        <v>123</v>
      </c>
      <c r="E75" s="27" t="s">
        <v>70</v>
      </c>
      <c r="F75" s="59">
        <v>865.3</v>
      </c>
      <c r="G75" s="14">
        <v>865.3</v>
      </c>
      <c r="H75" s="53">
        <f t="shared" si="1"/>
        <v>100</v>
      </c>
      <c r="I75" s="65">
        <f t="shared" si="0"/>
        <v>0</v>
      </c>
    </row>
    <row r="76" spans="1:9" ht="45">
      <c r="A76" s="46" t="s">
        <v>124</v>
      </c>
      <c r="B76" s="56" t="s">
        <v>198</v>
      </c>
      <c r="C76" s="27" t="s">
        <v>41</v>
      </c>
      <c r="D76" s="12" t="s">
        <v>125</v>
      </c>
      <c r="E76" s="27" t="s">
        <v>2</v>
      </c>
      <c r="F76" s="59">
        <v>125.3</v>
      </c>
      <c r="G76" s="14">
        <f>G77</f>
        <v>125.3</v>
      </c>
      <c r="H76" s="53">
        <f t="shared" si="1"/>
        <v>100</v>
      </c>
      <c r="I76" s="65">
        <f aca="true" t="shared" si="2" ref="I76:I139">G76-F76</f>
        <v>0</v>
      </c>
    </row>
    <row r="77" spans="1:9" ht="37.5" customHeight="1">
      <c r="A77" s="46" t="s">
        <v>69</v>
      </c>
      <c r="B77" s="56" t="s">
        <v>198</v>
      </c>
      <c r="C77" s="27" t="s">
        <v>41</v>
      </c>
      <c r="D77" s="12" t="s">
        <v>125</v>
      </c>
      <c r="E77" s="27" t="s">
        <v>70</v>
      </c>
      <c r="F77" s="59">
        <v>125.3</v>
      </c>
      <c r="G77" s="25">
        <v>125.3</v>
      </c>
      <c r="H77" s="53">
        <f aca="true" t="shared" si="3" ref="H77:H140">G77/F77*100</f>
        <v>100</v>
      </c>
      <c r="I77" s="65">
        <f t="shared" si="2"/>
        <v>0</v>
      </c>
    </row>
    <row r="78" spans="1:9" ht="33.75">
      <c r="A78" s="46" t="s">
        <v>126</v>
      </c>
      <c r="B78" s="56" t="s">
        <v>198</v>
      </c>
      <c r="C78" s="27" t="s">
        <v>41</v>
      </c>
      <c r="D78" s="12" t="s">
        <v>127</v>
      </c>
      <c r="E78" s="27" t="s">
        <v>2</v>
      </c>
      <c r="F78" s="59">
        <f>F79</f>
        <v>5.8</v>
      </c>
      <c r="G78" s="14">
        <f>G79</f>
        <v>5.8</v>
      </c>
      <c r="H78" s="53">
        <f t="shared" si="3"/>
        <v>100</v>
      </c>
      <c r="I78" s="65">
        <f t="shared" si="2"/>
        <v>0</v>
      </c>
    </row>
    <row r="79" spans="1:9" ht="35.25" customHeight="1">
      <c r="A79" s="46" t="s">
        <v>69</v>
      </c>
      <c r="B79" s="56" t="s">
        <v>198</v>
      </c>
      <c r="C79" s="27" t="s">
        <v>41</v>
      </c>
      <c r="D79" s="12" t="s">
        <v>127</v>
      </c>
      <c r="E79" s="27" t="s">
        <v>70</v>
      </c>
      <c r="F79" s="59">
        <v>5.8</v>
      </c>
      <c r="G79" s="14">
        <v>5.8</v>
      </c>
      <c r="H79" s="53">
        <f t="shared" si="3"/>
        <v>100</v>
      </c>
      <c r="I79" s="65">
        <f t="shared" si="2"/>
        <v>0</v>
      </c>
    </row>
    <row r="80" spans="1:9" ht="45">
      <c r="A80" s="46" t="s">
        <v>128</v>
      </c>
      <c r="B80" s="56" t="s">
        <v>198</v>
      </c>
      <c r="C80" s="27" t="s">
        <v>41</v>
      </c>
      <c r="D80" s="12" t="s">
        <v>129</v>
      </c>
      <c r="E80" s="27" t="s">
        <v>2</v>
      </c>
      <c r="F80" s="59">
        <v>32.2</v>
      </c>
      <c r="G80" s="14">
        <f>G81</f>
        <v>32.3</v>
      </c>
      <c r="H80" s="53">
        <f t="shared" si="3"/>
        <v>100.31055900621115</v>
      </c>
      <c r="I80" s="65">
        <f t="shared" si="2"/>
        <v>0.09999999999999432</v>
      </c>
    </row>
    <row r="81" spans="1:9" ht="36.75" customHeight="1">
      <c r="A81" s="46" t="s">
        <v>69</v>
      </c>
      <c r="B81" s="56" t="s">
        <v>198</v>
      </c>
      <c r="C81" s="27" t="s">
        <v>41</v>
      </c>
      <c r="D81" s="12" t="s">
        <v>129</v>
      </c>
      <c r="E81" s="27" t="s">
        <v>70</v>
      </c>
      <c r="F81" s="59">
        <v>32.3</v>
      </c>
      <c r="G81" s="17">
        <v>32.3</v>
      </c>
      <c r="H81" s="53">
        <f t="shared" si="3"/>
        <v>100</v>
      </c>
      <c r="I81" s="65">
        <f t="shared" si="2"/>
        <v>0</v>
      </c>
    </row>
    <row r="82" spans="1:9" ht="45">
      <c r="A82" s="46" t="s">
        <v>130</v>
      </c>
      <c r="B82" s="56" t="s">
        <v>198</v>
      </c>
      <c r="C82" s="27" t="s">
        <v>41</v>
      </c>
      <c r="D82" s="12" t="s">
        <v>131</v>
      </c>
      <c r="E82" s="27" t="s">
        <v>2</v>
      </c>
      <c r="F82" s="59">
        <v>35.2</v>
      </c>
      <c r="G82" s="17">
        <f>G83</f>
        <v>35.2</v>
      </c>
      <c r="H82" s="53">
        <f t="shared" si="3"/>
        <v>100</v>
      </c>
      <c r="I82" s="65">
        <f t="shared" si="2"/>
        <v>0</v>
      </c>
    </row>
    <row r="83" spans="1:9" ht="35.25" customHeight="1">
      <c r="A83" s="46" t="s">
        <v>69</v>
      </c>
      <c r="B83" s="56" t="s">
        <v>198</v>
      </c>
      <c r="C83" s="27" t="s">
        <v>41</v>
      </c>
      <c r="D83" s="12" t="s">
        <v>131</v>
      </c>
      <c r="E83" s="27" t="s">
        <v>70</v>
      </c>
      <c r="F83" s="59">
        <f>62-26.8</f>
        <v>35.2</v>
      </c>
      <c r="G83" s="17">
        <v>35.2</v>
      </c>
      <c r="H83" s="53">
        <f t="shared" si="3"/>
        <v>100</v>
      </c>
      <c r="I83" s="65">
        <f t="shared" si="2"/>
        <v>0</v>
      </c>
    </row>
    <row r="84" spans="1:9" ht="56.25">
      <c r="A84" s="46" t="s">
        <v>132</v>
      </c>
      <c r="B84" s="56" t="s">
        <v>198</v>
      </c>
      <c r="C84" s="27" t="s">
        <v>41</v>
      </c>
      <c r="D84" s="12" t="s">
        <v>133</v>
      </c>
      <c r="E84" s="27" t="s">
        <v>2</v>
      </c>
      <c r="F84" s="59">
        <v>53.5</v>
      </c>
      <c r="G84" s="14">
        <f>G85</f>
        <v>53.5</v>
      </c>
      <c r="H84" s="53">
        <f t="shared" si="3"/>
        <v>100</v>
      </c>
      <c r="I84" s="65">
        <f t="shared" si="2"/>
        <v>0</v>
      </c>
    </row>
    <row r="85" spans="1:9" ht="37.5" customHeight="1">
      <c r="A85" s="46" t="s">
        <v>69</v>
      </c>
      <c r="B85" s="56" t="s">
        <v>198</v>
      </c>
      <c r="C85" s="27" t="s">
        <v>41</v>
      </c>
      <c r="D85" s="12" t="s">
        <v>133</v>
      </c>
      <c r="E85" s="27" t="s">
        <v>70</v>
      </c>
      <c r="F85" s="59">
        <v>53.5</v>
      </c>
      <c r="G85" s="14">
        <v>53.5</v>
      </c>
      <c r="H85" s="53">
        <f t="shared" si="3"/>
        <v>100</v>
      </c>
      <c r="I85" s="65">
        <f t="shared" si="2"/>
        <v>0</v>
      </c>
    </row>
    <row r="86" spans="1:9" ht="58.5" customHeight="1">
      <c r="A86" s="46" t="s">
        <v>134</v>
      </c>
      <c r="B86" s="56" t="s">
        <v>198</v>
      </c>
      <c r="C86" s="27" t="s">
        <v>41</v>
      </c>
      <c r="D86" s="12" t="s">
        <v>135</v>
      </c>
      <c r="E86" s="27" t="s">
        <v>2</v>
      </c>
      <c r="F86" s="59">
        <v>40</v>
      </c>
      <c r="G86" s="14">
        <f>G87</f>
        <v>40</v>
      </c>
      <c r="H86" s="53">
        <f t="shared" si="3"/>
        <v>100</v>
      </c>
      <c r="I86" s="65">
        <f t="shared" si="2"/>
        <v>0</v>
      </c>
    </row>
    <row r="87" spans="1:9" ht="37.5" customHeight="1">
      <c r="A87" s="46" t="s">
        <v>69</v>
      </c>
      <c r="B87" s="56" t="s">
        <v>198</v>
      </c>
      <c r="C87" s="27" t="s">
        <v>41</v>
      </c>
      <c r="D87" s="12" t="s">
        <v>135</v>
      </c>
      <c r="E87" s="27" t="s">
        <v>70</v>
      </c>
      <c r="F87" s="59">
        <v>40</v>
      </c>
      <c r="G87" s="14">
        <v>40</v>
      </c>
      <c r="H87" s="53">
        <f t="shared" si="3"/>
        <v>100</v>
      </c>
      <c r="I87" s="65">
        <f t="shared" si="2"/>
        <v>0</v>
      </c>
    </row>
    <row r="88" spans="1:9" ht="56.25">
      <c r="A88" s="46" t="s">
        <v>136</v>
      </c>
      <c r="B88" s="56" t="s">
        <v>198</v>
      </c>
      <c r="C88" s="27" t="s">
        <v>41</v>
      </c>
      <c r="D88" s="12" t="s">
        <v>137</v>
      </c>
      <c r="E88" s="27" t="s">
        <v>2</v>
      </c>
      <c r="F88" s="59">
        <f>F89</f>
        <v>163.2</v>
      </c>
      <c r="G88" s="25">
        <f>G89</f>
        <v>147.7</v>
      </c>
      <c r="H88" s="53">
        <f t="shared" si="3"/>
        <v>90.50245098039215</v>
      </c>
      <c r="I88" s="65">
        <f t="shared" si="2"/>
        <v>-15.5</v>
      </c>
    </row>
    <row r="89" spans="1:9" ht="36" customHeight="1">
      <c r="A89" s="46" t="s">
        <v>69</v>
      </c>
      <c r="B89" s="56" t="s">
        <v>198</v>
      </c>
      <c r="C89" s="27" t="s">
        <v>41</v>
      </c>
      <c r="D89" s="12" t="s">
        <v>137</v>
      </c>
      <c r="E89" s="27" t="s">
        <v>70</v>
      </c>
      <c r="F89" s="59">
        <v>163.2</v>
      </c>
      <c r="G89" s="14">
        <v>147.7</v>
      </c>
      <c r="H89" s="53">
        <f t="shared" si="3"/>
        <v>90.50245098039215</v>
      </c>
      <c r="I89" s="65">
        <f t="shared" si="2"/>
        <v>-15.5</v>
      </c>
    </row>
    <row r="90" spans="1:9" ht="90">
      <c r="A90" s="46" t="s">
        <v>138</v>
      </c>
      <c r="B90" s="56" t="s">
        <v>198</v>
      </c>
      <c r="C90" s="27" t="s">
        <v>41</v>
      </c>
      <c r="D90" s="12" t="s">
        <v>139</v>
      </c>
      <c r="E90" s="27" t="s">
        <v>2</v>
      </c>
      <c r="F90" s="59">
        <v>865.3</v>
      </c>
      <c r="G90" s="29">
        <f>G91</f>
        <v>865.3</v>
      </c>
      <c r="H90" s="53">
        <f t="shared" si="3"/>
        <v>100</v>
      </c>
      <c r="I90" s="65">
        <f t="shared" si="2"/>
        <v>0</v>
      </c>
    </row>
    <row r="91" spans="1:9" ht="35.25" customHeight="1">
      <c r="A91" s="46" t="s">
        <v>69</v>
      </c>
      <c r="B91" s="56" t="s">
        <v>198</v>
      </c>
      <c r="C91" s="27" t="s">
        <v>41</v>
      </c>
      <c r="D91" s="12" t="s">
        <v>139</v>
      </c>
      <c r="E91" s="27" t="s">
        <v>70</v>
      </c>
      <c r="F91" s="59">
        <v>865.3</v>
      </c>
      <c r="G91" s="25">
        <v>865.3</v>
      </c>
      <c r="H91" s="53">
        <f t="shared" si="3"/>
        <v>100</v>
      </c>
      <c r="I91" s="65">
        <f t="shared" si="2"/>
        <v>0</v>
      </c>
    </row>
    <row r="92" spans="1:9" ht="22.5">
      <c r="A92" s="46" t="s">
        <v>140</v>
      </c>
      <c r="B92" s="56" t="s">
        <v>198</v>
      </c>
      <c r="C92" s="27" t="s">
        <v>41</v>
      </c>
      <c r="D92" s="12" t="s">
        <v>141</v>
      </c>
      <c r="E92" s="27" t="s">
        <v>2</v>
      </c>
      <c r="F92" s="59">
        <f>F93</f>
        <v>43.5</v>
      </c>
      <c r="G92" s="25">
        <f>G93</f>
        <v>43.5</v>
      </c>
      <c r="H92" s="53">
        <f t="shared" si="3"/>
        <v>100</v>
      </c>
      <c r="I92" s="65">
        <f t="shared" si="2"/>
        <v>0</v>
      </c>
    </row>
    <row r="93" spans="1:9" ht="12.75">
      <c r="A93" s="10" t="s">
        <v>18</v>
      </c>
      <c r="B93" s="56" t="s">
        <v>198</v>
      </c>
      <c r="C93" s="27" t="s">
        <v>41</v>
      </c>
      <c r="D93" s="12" t="s">
        <v>141</v>
      </c>
      <c r="E93" s="27" t="s">
        <v>55</v>
      </c>
      <c r="F93" s="59">
        <v>43.5</v>
      </c>
      <c r="G93" s="14">
        <v>43.5</v>
      </c>
      <c r="H93" s="53">
        <f t="shared" si="3"/>
        <v>100</v>
      </c>
      <c r="I93" s="65">
        <f t="shared" si="2"/>
        <v>0</v>
      </c>
    </row>
    <row r="94" spans="1:9" ht="25.5">
      <c r="A94" s="42" t="s">
        <v>10</v>
      </c>
      <c r="B94" s="67" t="s">
        <v>198</v>
      </c>
      <c r="C94" s="18" t="s">
        <v>42</v>
      </c>
      <c r="D94" s="18" t="s">
        <v>75</v>
      </c>
      <c r="E94" s="18" t="s">
        <v>2</v>
      </c>
      <c r="F94" s="62">
        <f>F95</f>
        <v>8349.3</v>
      </c>
      <c r="G94" s="34">
        <f>G95</f>
        <v>8168.7</v>
      </c>
      <c r="H94" s="54">
        <f t="shared" si="3"/>
        <v>97.83694441450183</v>
      </c>
      <c r="I94" s="51">
        <f t="shared" si="2"/>
        <v>-180.59999999999945</v>
      </c>
    </row>
    <row r="95" spans="1:9" ht="56.25">
      <c r="A95" s="10" t="s">
        <v>142</v>
      </c>
      <c r="B95" s="56" t="s">
        <v>198</v>
      </c>
      <c r="C95" s="12" t="s">
        <v>42</v>
      </c>
      <c r="D95" s="12" t="s">
        <v>143</v>
      </c>
      <c r="E95" s="12" t="s">
        <v>2</v>
      </c>
      <c r="F95" s="58">
        <f>F96</f>
        <v>8349.3</v>
      </c>
      <c r="G95" s="17">
        <f>G96</f>
        <v>8168.7</v>
      </c>
      <c r="H95" s="53">
        <f t="shared" si="3"/>
        <v>97.83694441450183</v>
      </c>
      <c r="I95" s="65">
        <f t="shared" si="2"/>
        <v>-180.59999999999945</v>
      </c>
    </row>
    <row r="96" spans="1:9" ht="56.25">
      <c r="A96" s="61" t="s">
        <v>144</v>
      </c>
      <c r="B96" s="56" t="s">
        <v>198</v>
      </c>
      <c r="C96" s="12" t="s">
        <v>42</v>
      </c>
      <c r="D96" s="12" t="s">
        <v>145</v>
      </c>
      <c r="E96" s="12" t="s">
        <v>2</v>
      </c>
      <c r="F96" s="58">
        <f>F97+F99+F101+F103+F105+F108+F110</f>
        <v>8349.3</v>
      </c>
      <c r="G96" s="58">
        <f>G97+G99+G101+G103+G105+G108+G110</f>
        <v>8168.7</v>
      </c>
      <c r="H96" s="53">
        <f t="shared" si="3"/>
        <v>97.83694441450183</v>
      </c>
      <c r="I96" s="65">
        <f t="shared" si="2"/>
        <v>-180.59999999999945</v>
      </c>
    </row>
    <row r="97" spans="1:9" ht="45">
      <c r="A97" s="46" t="s">
        <v>146</v>
      </c>
      <c r="B97" s="56" t="s">
        <v>198</v>
      </c>
      <c r="C97" s="12" t="s">
        <v>42</v>
      </c>
      <c r="D97" s="12" t="s">
        <v>147</v>
      </c>
      <c r="E97" s="12" t="s">
        <v>2</v>
      </c>
      <c r="F97" s="58">
        <f>F98</f>
        <v>216.4</v>
      </c>
      <c r="G97" s="15">
        <f>G98</f>
        <v>164.5</v>
      </c>
      <c r="H97" s="53">
        <f t="shared" si="3"/>
        <v>76.01663585951941</v>
      </c>
      <c r="I97" s="65">
        <f t="shared" si="2"/>
        <v>-51.900000000000006</v>
      </c>
    </row>
    <row r="98" spans="1:9" ht="33.75" customHeight="1">
      <c r="A98" s="46" t="s">
        <v>69</v>
      </c>
      <c r="B98" s="56" t="s">
        <v>198</v>
      </c>
      <c r="C98" s="12" t="s">
        <v>42</v>
      </c>
      <c r="D98" s="12" t="s">
        <v>147</v>
      </c>
      <c r="E98" s="12" t="s">
        <v>70</v>
      </c>
      <c r="F98" s="58">
        <v>216.4</v>
      </c>
      <c r="G98" s="15">
        <v>164.5</v>
      </c>
      <c r="H98" s="53">
        <f t="shared" si="3"/>
        <v>76.01663585951941</v>
      </c>
      <c r="I98" s="65">
        <f t="shared" si="2"/>
        <v>-51.900000000000006</v>
      </c>
    </row>
    <row r="99" spans="1:9" ht="45">
      <c r="A99" s="46" t="s">
        <v>148</v>
      </c>
      <c r="B99" s="56" t="s">
        <v>198</v>
      </c>
      <c r="C99" s="12" t="s">
        <v>42</v>
      </c>
      <c r="D99" s="12" t="s">
        <v>149</v>
      </c>
      <c r="E99" s="12" t="s">
        <v>2</v>
      </c>
      <c r="F99" s="58">
        <f>F100</f>
        <v>63.6</v>
      </c>
      <c r="G99" s="15">
        <f>G100</f>
        <v>0</v>
      </c>
      <c r="H99" s="53">
        <f t="shared" si="3"/>
        <v>0</v>
      </c>
      <c r="I99" s="65">
        <f t="shared" si="2"/>
        <v>-63.6</v>
      </c>
    </row>
    <row r="100" spans="1:9" ht="33.75" customHeight="1">
      <c r="A100" s="46" t="s">
        <v>69</v>
      </c>
      <c r="B100" s="56" t="s">
        <v>198</v>
      </c>
      <c r="C100" s="12" t="s">
        <v>42</v>
      </c>
      <c r="D100" s="12" t="s">
        <v>149</v>
      </c>
      <c r="E100" s="12" t="s">
        <v>70</v>
      </c>
      <c r="F100" s="58">
        <v>63.6</v>
      </c>
      <c r="G100" s="15">
        <v>0</v>
      </c>
      <c r="H100" s="53">
        <f t="shared" si="3"/>
        <v>0</v>
      </c>
      <c r="I100" s="65">
        <f t="shared" si="2"/>
        <v>-63.6</v>
      </c>
    </row>
    <row r="101" spans="1:9" ht="45">
      <c r="A101" s="46" t="s">
        <v>150</v>
      </c>
      <c r="B101" s="56" t="s">
        <v>198</v>
      </c>
      <c r="C101" s="12" t="s">
        <v>42</v>
      </c>
      <c r="D101" s="12" t="s">
        <v>151</v>
      </c>
      <c r="E101" s="12" t="s">
        <v>2</v>
      </c>
      <c r="F101" s="58">
        <f>F102</f>
        <v>378.8</v>
      </c>
      <c r="G101" s="15">
        <f>G102</f>
        <v>378.8</v>
      </c>
      <c r="H101" s="53">
        <f t="shared" si="3"/>
        <v>100</v>
      </c>
      <c r="I101" s="65">
        <f t="shared" si="2"/>
        <v>0</v>
      </c>
    </row>
    <row r="102" spans="1:9" ht="34.5" customHeight="1">
      <c r="A102" s="46" t="s">
        <v>69</v>
      </c>
      <c r="B102" s="56" t="s">
        <v>198</v>
      </c>
      <c r="C102" s="12" t="s">
        <v>42</v>
      </c>
      <c r="D102" s="12" t="s">
        <v>151</v>
      </c>
      <c r="E102" s="12" t="s">
        <v>70</v>
      </c>
      <c r="F102" s="58">
        <v>378.8</v>
      </c>
      <c r="G102" s="49">
        <v>378.8</v>
      </c>
      <c r="H102" s="53">
        <f t="shared" si="3"/>
        <v>100</v>
      </c>
      <c r="I102" s="65">
        <f t="shared" si="2"/>
        <v>0</v>
      </c>
    </row>
    <row r="103" spans="1:9" ht="33.75">
      <c r="A103" s="46" t="s">
        <v>152</v>
      </c>
      <c r="B103" s="56" t="s">
        <v>198</v>
      </c>
      <c r="C103" s="12" t="s">
        <v>42</v>
      </c>
      <c r="D103" s="12" t="s">
        <v>153</v>
      </c>
      <c r="E103" s="12" t="s">
        <v>2</v>
      </c>
      <c r="F103" s="58">
        <f>F104</f>
        <v>65.1</v>
      </c>
      <c r="G103" s="25">
        <v>0</v>
      </c>
      <c r="H103" s="53">
        <f t="shared" si="3"/>
        <v>0</v>
      </c>
      <c r="I103" s="65">
        <f t="shared" si="2"/>
        <v>-65.1</v>
      </c>
    </row>
    <row r="104" spans="1:9" ht="37.5" customHeight="1">
      <c r="A104" s="46" t="s">
        <v>69</v>
      </c>
      <c r="B104" s="56" t="s">
        <v>198</v>
      </c>
      <c r="C104" s="12" t="s">
        <v>42</v>
      </c>
      <c r="D104" s="12" t="s">
        <v>153</v>
      </c>
      <c r="E104" s="12" t="s">
        <v>70</v>
      </c>
      <c r="F104" s="58">
        <v>65.1</v>
      </c>
      <c r="G104" s="52">
        <v>0</v>
      </c>
      <c r="H104" s="53">
        <f t="shared" si="3"/>
        <v>0</v>
      </c>
      <c r="I104" s="65">
        <f t="shared" si="2"/>
        <v>-65.1</v>
      </c>
    </row>
    <row r="105" spans="1:9" ht="67.5">
      <c r="A105" s="46" t="s">
        <v>154</v>
      </c>
      <c r="B105" s="56" t="s">
        <v>198</v>
      </c>
      <c r="C105" s="12" t="s">
        <v>42</v>
      </c>
      <c r="D105" s="12" t="s">
        <v>155</v>
      </c>
      <c r="E105" s="12" t="s">
        <v>2</v>
      </c>
      <c r="F105" s="58">
        <v>6500.2</v>
      </c>
      <c r="G105" s="52">
        <f>G106</f>
        <v>6500.2</v>
      </c>
      <c r="H105" s="53">
        <f t="shared" si="3"/>
        <v>100</v>
      </c>
      <c r="I105" s="65">
        <f t="shared" si="2"/>
        <v>0</v>
      </c>
    </row>
    <row r="106" spans="1:9" ht="39" customHeight="1">
      <c r="A106" s="46" t="s">
        <v>69</v>
      </c>
      <c r="B106" s="56" t="s">
        <v>198</v>
      </c>
      <c r="C106" s="12" t="s">
        <v>42</v>
      </c>
      <c r="D106" s="12" t="s">
        <v>155</v>
      </c>
      <c r="E106" s="12" t="s">
        <v>70</v>
      </c>
      <c r="F106" s="58">
        <v>6500.2</v>
      </c>
      <c r="G106" s="26">
        <v>6500.2</v>
      </c>
      <c r="H106" s="53">
        <f t="shared" si="3"/>
        <v>100</v>
      </c>
      <c r="I106" s="65">
        <f t="shared" si="2"/>
        <v>0</v>
      </c>
    </row>
    <row r="107" spans="1:9" ht="22.5">
      <c r="A107" s="46" t="s">
        <v>156</v>
      </c>
      <c r="B107" s="56" t="s">
        <v>198</v>
      </c>
      <c r="C107" s="12" t="s">
        <v>42</v>
      </c>
      <c r="D107" s="12" t="s">
        <v>157</v>
      </c>
      <c r="E107" s="12" t="s">
        <v>2</v>
      </c>
      <c r="F107" s="58">
        <f>F108</f>
        <v>312.2</v>
      </c>
      <c r="G107" s="49">
        <f>G108</f>
        <v>312.2</v>
      </c>
      <c r="H107" s="53">
        <f t="shared" si="3"/>
        <v>100</v>
      </c>
      <c r="I107" s="65">
        <f t="shared" si="2"/>
        <v>0</v>
      </c>
    </row>
    <row r="108" spans="1:9" ht="12.75">
      <c r="A108" s="10" t="s">
        <v>18</v>
      </c>
      <c r="B108" s="56" t="s">
        <v>198</v>
      </c>
      <c r="C108" s="12" t="s">
        <v>42</v>
      </c>
      <c r="D108" s="12" t="s">
        <v>157</v>
      </c>
      <c r="E108" s="12" t="s">
        <v>55</v>
      </c>
      <c r="F108" s="58">
        <v>312.2</v>
      </c>
      <c r="G108" s="25">
        <v>312.2</v>
      </c>
      <c r="H108" s="53">
        <f t="shared" si="3"/>
        <v>100</v>
      </c>
      <c r="I108" s="65">
        <f t="shared" si="2"/>
        <v>0</v>
      </c>
    </row>
    <row r="109" spans="1:9" ht="33.75">
      <c r="A109" s="10" t="s">
        <v>202</v>
      </c>
      <c r="B109" s="56" t="s">
        <v>198</v>
      </c>
      <c r="C109" s="12" t="s">
        <v>42</v>
      </c>
      <c r="D109" s="12" t="s">
        <v>199</v>
      </c>
      <c r="E109" s="12" t="s">
        <v>2</v>
      </c>
      <c r="F109" s="58">
        <f>F110</f>
        <v>813</v>
      </c>
      <c r="G109" s="74">
        <v>813</v>
      </c>
      <c r="H109" s="53">
        <f t="shared" si="3"/>
        <v>100</v>
      </c>
      <c r="I109" s="65">
        <f t="shared" si="2"/>
        <v>0</v>
      </c>
    </row>
    <row r="110" spans="1:9" ht="12.75">
      <c r="A110" s="10" t="s">
        <v>201</v>
      </c>
      <c r="B110" s="56" t="s">
        <v>198</v>
      </c>
      <c r="C110" s="12" t="s">
        <v>42</v>
      </c>
      <c r="D110" s="12" t="s">
        <v>199</v>
      </c>
      <c r="E110" s="12" t="s">
        <v>200</v>
      </c>
      <c r="F110" s="58">
        <v>813</v>
      </c>
      <c r="G110" s="74">
        <v>813</v>
      </c>
      <c r="H110" s="53">
        <f t="shared" si="3"/>
        <v>100</v>
      </c>
      <c r="I110" s="65">
        <f t="shared" si="2"/>
        <v>0</v>
      </c>
    </row>
    <row r="111" spans="1:9" ht="12.75">
      <c r="A111" s="28" t="s">
        <v>19</v>
      </c>
      <c r="B111" s="67" t="s">
        <v>198</v>
      </c>
      <c r="C111" s="18" t="s">
        <v>43</v>
      </c>
      <c r="D111" s="18" t="s">
        <v>75</v>
      </c>
      <c r="E111" s="18" t="s">
        <v>2</v>
      </c>
      <c r="F111" s="62">
        <f>F112</f>
        <v>60</v>
      </c>
      <c r="G111" s="19">
        <f>G112</f>
        <v>33.1</v>
      </c>
      <c r="H111" s="54">
        <f t="shared" si="3"/>
        <v>55.166666666666664</v>
      </c>
      <c r="I111" s="51">
        <f t="shared" si="2"/>
        <v>-26.9</v>
      </c>
    </row>
    <row r="112" spans="1:9" ht="45">
      <c r="A112" s="13" t="s">
        <v>158</v>
      </c>
      <c r="B112" s="56" t="s">
        <v>198</v>
      </c>
      <c r="C112" s="27" t="s">
        <v>43</v>
      </c>
      <c r="D112" s="27" t="s">
        <v>159</v>
      </c>
      <c r="E112" s="27" t="s">
        <v>2</v>
      </c>
      <c r="F112" s="59">
        <f>F113+F115+F117+F119+F121+F123+F125+F127+F129+F131+F133+F135</f>
        <v>60</v>
      </c>
      <c r="G112" s="15">
        <f>G113+G115+G116+G117+G119+G121+G123+G125+G127+G129+G133+G131+G135</f>
        <v>33.1</v>
      </c>
      <c r="H112" s="53">
        <f t="shared" si="3"/>
        <v>55.166666666666664</v>
      </c>
      <c r="I112" s="65">
        <f t="shared" si="2"/>
        <v>-26.9</v>
      </c>
    </row>
    <row r="113" spans="1:9" ht="22.5">
      <c r="A113" s="46" t="s">
        <v>160</v>
      </c>
      <c r="B113" s="56" t="s">
        <v>198</v>
      </c>
      <c r="C113" s="27" t="s">
        <v>43</v>
      </c>
      <c r="D113" s="27" t="s">
        <v>161</v>
      </c>
      <c r="E113" s="27" t="s">
        <v>2</v>
      </c>
      <c r="F113" s="59">
        <f>F114</f>
        <v>7.8</v>
      </c>
      <c r="G113" s="49">
        <f>G114</f>
        <v>7.8</v>
      </c>
      <c r="H113" s="53">
        <f t="shared" si="3"/>
        <v>100</v>
      </c>
      <c r="I113" s="65">
        <f t="shared" si="2"/>
        <v>0</v>
      </c>
    </row>
    <row r="114" spans="1:9" ht="35.25" customHeight="1">
      <c r="A114" s="46" t="s">
        <v>69</v>
      </c>
      <c r="B114" s="56" t="s">
        <v>198</v>
      </c>
      <c r="C114" s="27" t="s">
        <v>43</v>
      </c>
      <c r="D114" s="27" t="s">
        <v>161</v>
      </c>
      <c r="E114" s="27" t="s">
        <v>70</v>
      </c>
      <c r="F114" s="59">
        <v>7.8</v>
      </c>
      <c r="G114" s="49">
        <v>7.8</v>
      </c>
      <c r="H114" s="53">
        <f t="shared" si="3"/>
        <v>100</v>
      </c>
      <c r="I114" s="65">
        <f t="shared" si="2"/>
        <v>0</v>
      </c>
    </row>
    <row r="115" spans="1:9" ht="22.5">
      <c r="A115" s="46" t="s">
        <v>162</v>
      </c>
      <c r="B115" s="56" t="s">
        <v>198</v>
      </c>
      <c r="C115" s="27" t="s">
        <v>43</v>
      </c>
      <c r="D115" s="27" t="s">
        <v>163</v>
      </c>
      <c r="E115" s="27" t="s">
        <v>2</v>
      </c>
      <c r="F115" s="59">
        <f>F116</f>
        <v>2.2</v>
      </c>
      <c r="G115" s="49">
        <f>G116</f>
        <v>0</v>
      </c>
      <c r="H115" s="53">
        <f t="shared" si="3"/>
        <v>0</v>
      </c>
      <c r="I115" s="65">
        <f t="shared" si="2"/>
        <v>-2.2</v>
      </c>
    </row>
    <row r="116" spans="1:9" ht="36.75" customHeight="1">
      <c r="A116" s="46" t="s">
        <v>69</v>
      </c>
      <c r="B116" s="56" t="s">
        <v>198</v>
      </c>
      <c r="C116" s="27" t="s">
        <v>43</v>
      </c>
      <c r="D116" s="27" t="s">
        <v>163</v>
      </c>
      <c r="E116" s="27" t="s">
        <v>70</v>
      </c>
      <c r="F116" s="59">
        <v>2.2</v>
      </c>
      <c r="G116" s="49">
        <v>0</v>
      </c>
      <c r="H116" s="53">
        <f t="shared" si="3"/>
        <v>0</v>
      </c>
      <c r="I116" s="65">
        <f t="shared" si="2"/>
        <v>-2.2</v>
      </c>
    </row>
    <row r="117" spans="1:9" ht="33.75">
      <c r="A117" s="46" t="s">
        <v>164</v>
      </c>
      <c r="B117" s="56" t="s">
        <v>198</v>
      </c>
      <c r="C117" s="27" t="s">
        <v>43</v>
      </c>
      <c r="D117" s="27" t="s">
        <v>165</v>
      </c>
      <c r="E117" s="27" t="s">
        <v>2</v>
      </c>
      <c r="F117" s="59">
        <v>5</v>
      </c>
      <c r="G117" s="49">
        <f>G118</f>
        <v>0</v>
      </c>
      <c r="H117" s="53">
        <f t="shared" si="3"/>
        <v>0</v>
      </c>
      <c r="I117" s="65">
        <f t="shared" si="2"/>
        <v>-5</v>
      </c>
    </row>
    <row r="118" spans="1:9" ht="37.5" customHeight="1">
      <c r="A118" s="46" t="s">
        <v>69</v>
      </c>
      <c r="B118" s="56" t="s">
        <v>198</v>
      </c>
      <c r="C118" s="27" t="s">
        <v>43</v>
      </c>
      <c r="D118" s="27" t="s">
        <v>165</v>
      </c>
      <c r="E118" s="27" t="s">
        <v>70</v>
      </c>
      <c r="F118" s="59">
        <v>5</v>
      </c>
      <c r="G118" s="75">
        <v>0</v>
      </c>
      <c r="H118" s="53">
        <f t="shared" si="3"/>
        <v>0</v>
      </c>
      <c r="I118" s="65">
        <f t="shared" si="2"/>
        <v>-5</v>
      </c>
    </row>
    <row r="119" spans="1:12" ht="22.5">
      <c r="A119" s="46" t="s">
        <v>166</v>
      </c>
      <c r="B119" s="56" t="s">
        <v>198</v>
      </c>
      <c r="C119" s="27" t="s">
        <v>43</v>
      </c>
      <c r="D119" s="27" t="s">
        <v>167</v>
      </c>
      <c r="E119" s="27" t="s">
        <v>2</v>
      </c>
      <c r="F119" s="59">
        <v>6</v>
      </c>
      <c r="G119" s="52">
        <f>G120</f>
        <v>6</v>
      </c>
      <c r="H119" s="53">
        <f t="shared" si="3"/>
        <v>100</v>
      </c>
      <c r="I119" s="65">
        <f t="shared" si="2"/>
        <v>0</v>
      </c>
      <c r="J119" s="73"/>
      <c r="K119" s="72"/>
      <c r="L119" s="72"/>
    </row>
    <row r="120" spans="1:12" ht="33" customHeight="1">
      <c r="A120" s="46" t="s">
        <v>69</v>
      </c>
      <c r="B120" s="56" t="s">
        <v>198</v>
      </c>
      <c r="C120" s="27" t="s">
        <v>43</v>
      </c>
      <c r="D120" s="27" t="s">
        <v>167</v>
      </c>
      <c r="E120" s="27" t="s">
        <v>70</v>
      </c>
      <c r="F120" s="59">
        <v>6</v>
      </c>
      <c r="G120" s="52">
        <v>6</v>
      </c>
      <c r="H120" s="53">
        <f t="shared" si="3"/>
        <v>100</v>
      </c>
      <c r="I120" s="65">
        <f t="shared" si="2"/>
        <v>0</v>
      </c>
      <c r="J120" s="73"/>
      <c r="K120" s="72"/>
      <c r="L120" s="72"/>
    </row>
    <row r="121" spans="1:12" ht="22.5">
      <c r="A121" s="46" t="s">
        <v>168</v>
      </c>
      <c r="B121" s="56" t="s">
        <v>198</v>
      </c>
      <c r="C121" s="27" t="s">
        <v>43</v>
      </c>
      <c r="D121" s="27" t="s">
        <v>169</v>
      </c>
      <c r="E121" s="27" t="s">
        <v>2</v>
      </c>
      <c r="F121" s="59">
        <v>0</v>
      </c>
      <c r="G121" s="52">
        <v>0</v>
      </c>
      <c r="H121" s="53">
        <v>0</v>
      </c>
      <c r="I121" s="65">
        <f t="shared" si="2"/>
        <v>0</v>
      </c>
      <c r="J121" s="73"/>
      <c r="K121" s="72"/>
      <c r="L121" s="72"/>
    </row>
    <row r="122" spans="1:12" ht="36.75" customHeight="1">
      <c r="A122" s="46" t="s">
        <v>69</v>
      </c>
      <c r="B122" s="56" t="s">
        <v>198</v>
      </c>
      <c r="C122" s="27" t="s">
        <v>43</v>
      </c>
      <c r="D122" s="27" t="s">
        <v>169</v>
      </c>
      <c r="E122" s="27" t="s">
        <v>70</v>
      </c>
      <c r="F122" s="59">
        <v>0</v>
      </c>
      <c r="G122" s="52"/>
      <c r="H122" s="53">
        <v>0</v>
      </c>
      <c r="I122" s="65">
        <f t="shared" si="2"/>
        <v>0</v>
      </c>
      <c r="J122" s="73"/>
      <c r="K122" s="72"/>
      <c r="L122" s="72"/>
    </row>
    <row r="123" spans="1:12" ht="22.5">
      <c r="A123" s="46" t="s">
        <v>170</v>
      </c>
      <c r="B123" s="56" t="s">
        <v>198</v>
      </c>
      <c r="C123" s="27" t="s">
        <v>43</v>
      </c>
      <c r="D123" s="27" t="s">
        <v>171</v>
      </c>
      <c r="E123" s="27" t="s">
        <v>2</v>
      </c>
      <c r="F123" s="59">
        <v>1</v>
      </c>
      <c r="G123" s="52">
        <f>G124</f>
        <v>0</v>
      </c>
      <c r="H123" s="53">
        <f t="shared" si="3"/>
        <v>0</v>
      </c>
      <c r="I123" s="65">
        <f t="shared" si="2"/>
        <v>-1</v>
      </c>
      <c r="J123" s="73"/>
      <c r="K123" s="72"/>
      <c r="L123" s="72"/>
    </row>
    <row r="124" spans="1:12" ht="36.75" customHeight="1">
      <c r="A124" s="46" t="s">
        <v>69</v>
      </c>
      <c r="B124" s="56" t="s">
        <v>198</v>
      </c>
      <c r="C124" s="27" t="s">
        <v>43</v>
      </c>
      <c r="D124" s="27" t="s">
        <v>171</v>
      </c>
      <c r="E124" s="27" t="s">
        <v>70</v>
      </c>
      <c r="F124" s="59">
        <v>1</v>
      </c>
      <c r="G124" s="52">
        <v>0</v>
      </c>
      <c r="H124" s="53">
        <f t="shared" si="3"/>
        <v>0</v>
      </c>
      <c r="I124" s="65">
        <f t="shared" si="2"/>
        <v>-1</v>
      </c>
      <c r="J124" s="73"/>
      <c r="K124" s="72"/>
      <c r="L124" s="72"/>
    </row>
    <row r="125" spans="1:12" ht="22.5">
      <c r="A125" s="46" t="s">
        <v>172</v>
      </c>
      <c r="B125" s="56" t="s">
        <v>198</v>
      </c>
      <c r="C125" s="27" t="s">
        <v>43</v>
      </c>
      <c r="D125" s="27" t="s">
        <v>173</v>
      </c>
      <c r="E125" s="27" t="s">
        <v>2</v>
      </c>
      <c r="F125" s="59">
        <v>0</v>
      </c>
      <c r="G125" s="52">
        <v>0</v>
      </c>
      <c r="H125" s="53">
        <v>0</v>
      </c>
      <c r="I125" s="65">
        <f t="shared" si="2"/>
        <v>0</v>
      </c>
      <c r="J125" s="73"/>
      <c r="K125" s="72"/>
      <c r="L125" s="72"/>
    </row>
    <row r="126" spans="1:12" ht="38.25" customHeight="1">
      <c r="A126" s="46" t="s">
        <v>69</v>
      </c>
      <c r="B126" s="56" t="s">
        <v>198</v>
      </c>
      <c r="C126" s="27" t="s">
        <v>43</v>
      </c>
      <c r="D126" s="27" t="s">
        <v>173</v>
      </c>
      <c r="E126" s="27" t="s">
        <v>70</v>
      </c>
      <c r="F126" s="59">
        <v>0</v>
      </c>
      <c r="G126" s="52">
        <v>0</v>
      </c>
      <c r="H126" s="53">
        <v>0</v>
      </c>
      <c r="I126" s="65">
        <f t="shared" si="2"/>
        <v>0</v>
      </c>
      <c r="J126" s="73"/>
      <c r="K126" s="72"/>
      <c r="L126" s="72"/>
    </row>
    <row r="127" spans="1:12" ht="22.5">
      <c r="A127" s="46" t="s">
        <v>174</v>
      </c>
      <c r="B127" s="56" t="s">
        <v>198</v>
      </c>
      <c r="C127" s="27" t="s">
        <v>43</v>
      </c>
      <c r="D127" s="27" t="s">
        <v>175</v>
      </c>
      <c r="E127" s="27" t="s">
        <v>2</v>
      </c>
      <c r="F127" s="59">
        <v>5</v>
      </c>
      <c r="G127" s="52">
        <f>G128</f>
        <v>0</v>
      </c>
      <c r="H127" s="53">
        <f t="shared" si="3"/>
        <v>0</v>
      </c>
      <c r="I127" s="65">
        <f t="shared" si="2"/>
        <v>-5</v>
      </c>
      <c r="J127" s="73"/>
      <c r="K127" s="72"/>
      <c r="L127" s="72"/>
    </row>
    <row r="128" spans="1:12" ht="34.5" customHeight="1">
      <c r="A128" s="46" t="s">
        <v>69</v>
      </c>
      <c r="B128" s="56" t="s">
        <v>198</v>
      </c>
      <c r="C128" s="27" t="s">
        <v>43</v>
      </c>
      <c r="D128" s="27" t="s">
        <v>175</v>
      </c>
      <c r="E128" s="27" t="s">
        <v>70</v>
      </c>
      <c r="F128" s="59">
        <v>5</v>
      </c>
      <c r="G128" s="52">
        <v>0</v>
      </c>
      <c r="H128" s="53">
        <f t="shared" si="3"/>
        <v>0</v>
      </c>
      <c r="I128" s="65">
        <f t="shared" si="2"/>
        <v>-5</v>
      </c>
      <c r="J128" s="73"/>
      <c r="K128" s="72"/>
      <c r="L128" s="72"/>
    </row>
    <row r="129" spans="1:12" ht="56.25">
      <c r="A129" s="46" t="s">
        <v>176</v>
      </c>
      <c r="B129" s="56" t="s">
        <v>198</v>
      </c>
      <c r="C129" s="27" t="s">
        <v>43</v>
      </c>
      <c r="D129" s="27" t="s">
        <v>177</v>
      </c>
      <c r="E129" s="27" t="s">
        <v>2</v>
      </c>
      <c r="F129" s="59">
        <v>7</v>
      </c>
      <c r="G129" s="52">
        <f>G130</f>
        <v>3.8</v>
      </c>
      <c r="H129" s="53">
        <f t="shared" si="3"/>
        <v>54.285714285714285</v>
      </c>
      <c r="I129" s="65">
        <f t="shared" si="2"/>
        <v>-3.2</v>
      </c>
      <c r="J129" s="73"/>
      <c r="K129" s="72"/>
      <c r="L129" s="72"/>
    </row>
    <row r="130" spans="1:12" ht="36.75" customHeight="1">
      <c r="A130" s="46" t="s">
        <v>69</v>
      </c>
      <c r="B130" s="56" t="s">
        <v>198</v>
      </c>
      <c r="C130" s="27" t="s">
        <v>43</v>
      </c>
      <c r="D130" s="27" t="s">
        <v>177</v>
      </c>
      <c r="E130" s="27" t="s">
        <v>70</v>
      </c>
      <c r="F130" s="59">
        <v>7</v>
      </c>
      <c r="G130" s="52">
        <v>3.8</v>
      </c>
      <c r="H130" s="53">
        <f t="shared" si="3"/>
        <v>54.285714285714285</v>
      </c>
      <c r="I130" s="65">
        <f t="shared" si="2"/>
        <v>-3.2</v>
      </c>
      <c r="J130" s="73"/>
      <c r="K130" s="72"/>
      <c r="L130" s="72"/>
    </row>
    <row r="131" spans="1:12" ht="22.5">
      <c r="A131" s="46" t="s">
        <v>178</v>
      </c>
      <c r="B131" s="56" t="s">
        <v>198</v>
      </c>
      <c r="C131" s="27" t="s">
        <v>43</v>
      </c>
      <c r="D131" s="27" t="s">
        <v>179</v>
      </c>
      <c r="E131" s="27" t="s">
        <v>2</v>
      </c>
      <c r="F131" s="59">
        <v>2</v>
      </c>
      <c r="G131" s="52">
        <f>G132</f>
        <v>0</v>
      </c>
      <c r="H131" s="53">
        <f t="shared" si="3"/>
        <v>0</v>
      </c>
      <c r="I131" s="65">
        <f t="shared" si="2"/>
        <v>-2</v>
      </c>
      <c r="J131" s="73"/>
      <c r="K131" s="72"/>
      <c r="L131" s="72"/>
    </row>
    <row r="132" spans="1:12" ht="36.75" customHeight="1">
      <c r="A132" s="46" t="s">
        <v>69</v>
      </c>
      <c r="B132" s="56" t="s">
        <v>198</v>
      </c>
      <c r="C132" s="27" t="s">
        <v>43</v>
      </c>
      <c r="D132" s="27" t="s">
        <v>179</v>
      </c>
      <c r="E132" s="27" t="s">
        <v>70</v>
      </c>
      <c r="F132" s="59">
        <v>2</v>
      </c>
      <c r="G132" s="52">
        <v>0</v>
      </c>
      <c r="H132" s="53">
        <f t="shared" si="3"/>
        <v>0</v>
      </c>
      <c r="I132" s="65">
        <f t="shared" si="2"/>
        <v>-2</v>
      </c>
      <c r="J132" s="73"/>
      <c r="K132" s="72"/>
      <c r="L132" s="72"/>
    </row>
    <row r="133" spans="1:12" ht="33.75">
      <c r="A133" s="46" t="s">
        <v>180</v>
      </c>
      <c r="B133" s="56" t="s">
        <v>198</v>
      </c>
      <c r="C133" s="27" t="s">
        <v>43</v>
      </c>
      <c r="D133" s="27" t="s">
        <v>181</v>
      </c>
      <c r="E133" s="27" t="s">
        <v>2</v>
      </c>
      <c r="F133" s="59">
        <v>9</v>
      </c>
      <c r="G133" s="52">
        <f>G134</f>
        <v>3.5</v>
      </c>
      <c r="H133" s="53">
        <f t="shared" si="3"/>
        <v>38.88888888888889</v>
      </c>
      <c r="I133" s="65">
        <f t="shared" si="2"/>
        <v>-5.5</v>
      </c>
      <c r="J133" s="73"/>
      <c r="K133" s="72"/>
      <c r="L133" s="72"/>
    </row>
    <row r="134" spans="1:12" ht="37.5" customHeight="1">
      <c r="A134" s="46" t="s">
        <v>69</v>
      </c>
      <c r="B134" s="56" t="s">
        <v>198</v>
      </c>
      <c r="C134" s="27" t="s">
        <v>43</v>
      </c>
      <c r="D134" s="27" t="s">
        <v>181</v>
      </c>
      <c r="E134" s="27" t="s">
        <v>70</v>
      </c>
      <c r="F134" s="59">
        <v>9</v>
      </c>
      <c r="G134" s="52">
        <v>3.5</v>
      </c>
      <c r="H134" s="53">
        <f t="shared" si="3"/>
        <v>38.88888888888889</v>
      </c>
      <c r="I134" s="65">
        <f t="shared" si="2"/>
        <v>-5.5</v>
      </c>
      <c r="J134" s="73"/>
      <c r="K134" s="72"/>
      <c r="L134" s="72"/>
    </row>
    <row r="135" spans="1:12" ht="33.75">
      <c r="A135" s="46" t="s">
        <v>182</v>
      </c>
      <c r="B135" s="56" t="s">
        <v>198</v>
      </c>
      <c r="C135" s="27" t="s">
        <v>43</v>
      </c>
      <c r="D135" s="27" t="s">
        <v>183</v>
      </c>
      <c r="E135" s="27" t="s">
        <v>2</v>
      </c>
      <c r="F135" s="59">
        <f>F136</f>
        <v>15</v>
      </c>
      <c r="G135" s="52">
        <f>G136</f>
        <v>12</v>
      </c>
      <c r="H135" s="53">
        <f t="shared" si="3"/>
        <v>80</v>
      </c>
      <c r="I135" s="65">
        <f t="shared" si="2"/>
        <v>-3</v>
      </c>
      <c r="J135" s="73"/>
      <c r="K135" s="72"/>
      <c r="L135" s="72"/>
    </row>
    <row r="136" spans="1:12" ht="36" customHeight="1">
      <c r="A136" s="46" t="s">
        <v>69</v>
      </c>
      <c r="B136" s="56" t="s">
        <v>198</v>
      </c>
      <c r="C136" s="27" t="s">
        <v>43</v>
      </c>
      <c r="D136" s="27" t="s">
        <v>183</v>
      </c>
      <c r="E136" s="27" t="s">
        <v>70</v>
      </c>
      <c r="F136" s="59">
        <v>15</v>
      </c>
      <c r="G136" s="52">
        <v>12</v>
      </c>
      <c r="H136" s="53">
        <f t="shared" si="3"/>
        <v>80</v>
      </c>
      <c r="I136" s="65">
        <f t="shared" si="2"/>
        <v>-3</v>
      </c>
      <c r="J136" s="73"/>
      <c r="K136" s="72"/>
      <c r="L136" s="72"/>
    </row>
    <row r="137" spans="1:12" ht="12.75">
      <c r="A137" s="30" t="s">
        <v>16</v>
      </c>
      <c r="B137" s="67" t="s">
        <v>198</v>
      </c>
      <c r="C137" s="18" t="s">
        <v>44</v>
      </c>
      <c r="D137" s="18" t="s">
        <v>184</v>
      </c>
      <c r="E137" s="18" t="s">
        <v>2</v>
      </c>
      <c r="F137" s="62">
        <f>F138+F141</f>
        <v>1261.8</v>
      </c>
      <c r="G137" s="47">
        <f>G138</f>
        <v>1197.7</v>
      </c>
      <c r="H137" s="54">
        <f t="shared" si="3"/>
        <v>94.91995561895705</v>
      </c>
      <c r="I137" s="51">
        <f t="shared" si="2"/>
        <v>-64.09999999999991</v>
      </c>
      <c r="J137" s="73"/>
      <c r="K137" s="72"/>
      <c r="L137" s="72"/>
    </row>
    <row r="138" spans="1:12" ht="12.75">
      <c r="A138" s="36" t="s">
        <v>17</v>
      </c>
      <c r="B138" s="56" t="s">
        <v>198</v>
      </c>
      <c r="C138" s="27" t="s">
        <v>45</v>
      </c>
      <c r="D138" s="27" t="s">
        <v>184</v>
      </c>
      <c r="E138" s="27" t="s">
        <v>2</v>
      </c>
      <c r="F138" s="59">
        <f>F139</f>
        <v>1000</v>
      </c>
      <c r="G138" s="52">
        <f>G140+G141</f>
        <v>1197.7</v>
      </c>
      <c r="H138" s="53">
        <f t="shared" si="3"/>
        <v>119.77</v>
      </c>
      <c r="I138" s="65">
        <f t="shared" si="2"/>
        <v>197.70000000000005</v>
      </c>
      <c r="J138" s="73"/>
      <c r="K138" s="72"/>
      <c r="L138" s="72"/>
    </row>
    <row r="139" spans="1:12" ht="33.75">
      <c r="A139" s="22" t="s">
        <v>185</v>
      </c>
      <c r="B139" s="56" t="s">
        <v>198</v>
      </c>
      <c r="C139" s="37" t="s">
        <v>45</v>
      </c>
      <c r="D139" s="37" t="s">
        <v>186</v>
      </c>
      <c r="E139" s="37" t="s">
        <v>2</v>
      </c>
      <c r="F139" s="59">
        <f>F140</f>
        <v>1000</v>
      </c>
      <c r="G139" s="52">
        <f>G140</f>
        <v>1000</v>
      </c>
      <c r="H139" s="53">
        <f t="shared" si="3"/>
        <v>100</v>
      </c>
      <c r="I139" s="65">
        <f t="shared" si="2"/>
        <v>0</v>
      </c>
      <c r="J139" s="73"/>
      <c r="K139" s="72"/>
      <c r="L139" s="72"/>
    </row>
    <row r="140" spans="1:12" ht="12.75">
      <c r="A140" s="10" t="s">
        <v>18</v>
      </c>
      <c r="B140" s="56" t="s">
        <v>198</v>
      </c>
      <c r="C140" s="37" t="s">
        <v>45</v>
      </c>
      <c r="D140" s="37" t="s">
        <v>187</v>
      </c>
      <c r="E140" s="37" t="s">
        <v>55</v>
      </c>
      <c r="F140" s="59">
        <v>1000</v>
      </c>
      <c r="G140" s="52">
        <v>1000</v>
      </c>
      <c r="H140" s="53">
        <f t="shared" si="3"/>
        <v>100</v>
      </c>
      <c r="I140" s="65">
        <f aca="true" t="shared" si="4" ref="I140:I150">G140-F140</f>
        <v>0</v>
      </c>
      <c r="J140" s="73"/>
      <c r="K140" s="72"/>
      <c r="L140" s="72"/>
    </row>
    <row r="141" spans="1:12" ht="33" customHeight="1">
      <c r="A141" s="46" t="s">
        <v>69</v>
      </c>
      <c r="B141" s="56" t="s">
        <v>198</v>
      </c>
      <c r="C141" s="37" t="s">
        <v>45</v>
      </c>
      <c r="D141" s="37" t="s">
        <v>188</v>
      </c>
      <c r="E141" s="37" t="s">
        <v>70</v>
      </c>
      <c r="F141" s="59">
        <v>261.8</v>
      </c>
      <c r="G141" s="52">
        <v>197.7</v>
      </c>
      <c r="H141" s="53">
        <f aca="true" t="shared" si="5" ref="H141:H150">G141/F141*100</f>
        <v>75.51566080977845</v>
      </c>
      <c r="I141" s="65">
        <f t="shared" si="4"/>
        <v>-64.10000000000002</v>
      </c>
      <c r="J141" s="73"/>
      <c r="K141" s="72"/>
      <c r="L141" s="72"/>
    </row>
    <row r="142" spans="1:12" ht="12.75">
      <c r="A142" s="39" t="s">
        <v>12</v>
      </c>
      <c r="B142" s="67" t="s">
        <v>198</v>
      </c>
      <c r="C142" s="18" t="s">
        <v>46</v>
      </c>
      <c r="D142" s="18" t="s">
        <v>75</v>
      </c>
      <c r="E142" s="18" t="s">
        <v>2</v>
      </c>
      <c r="F142" s="62">
        <f aca="true" t="shared" si="6" ref="F142:G144">F143</f>
        <v>99</v>
      </c>
      <c r="G142" s="47">
        <f t="shared" si="6"/>
        <v>64.3</v>
      </c>
      <c r="H142" s="54">
        <f t="shared" si="5"/>
        <v>64.94949494949495</v>
      </c>
      <c r="I142" s="51">
        <f t="shared" si="4"/>
        <v>-34.7</v>
      </c>
      <c r="J142" s="73"/>
      <c r="K142" s="72"/>
      <c r="L142" s="72"/>
    </row>
    <row r="143" spans="1:12" ht="12.75">
      <c r="A143" s="38" t="s">
        <v>12</v>
      </c>
      <c r="B143" s="56" t="s">
        <v>198</v>
      </c>
      <c r="C143" s="27" t="s">
        <v>47</v>
      </c>
      <c r="D143" s="27" t="s">
        <v>75</v>
      </c>
      <c r="E143" s="27" t="s">
        <v>48</v>
      </c>
      <c r="F143" s="59">
        <f t="shared" si="6"/>
        <v>99</v>
      </c>
      <c r="G143" s="52">
        <f t="shared" si="6"/>
        <v>64.3</v>
      </c>
      <c r="H143" s="53">
        <f t="shared" si="5"/>
        <v>64.94949494949495</v>
      </c>
      <c r="I143" s="65">
        <f t="shared" si="4"/>
        <v>-34.7</v>
      </c>
      <c r="J143" s="73"/>
      <c r="K143" s="72"/>
      <c r="L143" s="72"/>
    </row>
    <row r="144" spans="1:12" ht="45">
      <c r="A144" s="22" t="s">
        <v>189</v>
      </c>
      <c r="B144" s="56" t="s">
        <v>198</v>
      </c>
      <c r="C144" s="27" t="s">
        <v>47</v>
      </c>
      <c r="D144" s="27" t="s">
        <v>190</v>
      </c>
      <c r="E144" s="27" t="s">
        <v>2</v>
      </c>
      <c r="F144" s="59">
        <f t="shared" si="6"/>
        <v>99</v>
      </c>
      <c r="G144" s="52">
        <f t="shared" si="6"/>
        <v>64.3</v>
      </c>
      <c r="H144" s="53">
        <f t="shared" si="5"/>
        <v>64.94949494949495</v>
      </c>
      <c r="I144" s="65">
        <f t="shared" si="4"/>
        <v>-34.7</v>
      </c>
      <c r="J144" s="73"/>
      <c r="K144" s="72"/>
      <c r="L144" s="72"/>
    </row>
    <row r="145" spans="1:12" ht="12.75">
      <c r="A145" s="10" t="s">
        <v>18</v>
      </c>
      <c r="B145" s="56" t="s">
        <v>198</v>
      </c>
      <c r="C145" s="12" t="s">
        <v>47</v>
      </c>
      <c r="D145" s="21" t="s">
        <v>191</v>
      </c>
      <c r="E145" s="24" t="s">
        <v>70</v>
      </c>
      <c r="F145" s="49">
        <v>99</v>
      </c>
      <c r="G145" s="52">
        <v>64.3</v>
      </c>
      <c r="H145" s="53">
        <f t="shared" si="5"/>
        <v>64.94949494949495</v>
      </c>
      <c r="I145" s="65">
        <f t="shared" si="4"/>
        <v>-34.7</v>
      </c>
      <c r="J145" s="73"/>
      <c r="K145" s="72"/>
      <c r="L145" s="72"/>
    </row>
    <row r="146" spans="1:12" ht="21.75">
      <c r="A146" s="30" t="s">
        <v>13</v>
      </c>
      <c r="B146" s="67" t="s">
        <v>198</v>
      </c>
      <c r="C146" s="18" t="s">
        <v>49</v>
      </c>
      <c r="D146" s="32" t="s">
        <v>184</v>
      </c>
      <c r="E146" s="33" t="s">
        <v>2</v>
      </c>
      <c r="F146" s="51">
        <f>F147</f>
        <v>2</v>
      </c>
      <c r="G146" s="47">
        <v>0</v>
      </c>
      <c r="H146" s="54">
        <f t="shared" si="5"/>
        <v>0</v>
      </c>
      <c r="I146" s="51">
        <f t="shared" si="4"/>
        <v>-2</v>
      </c>
      <c r="J146" s="73"/>
      <c r="K146" s="72"/>
      <c r="L146" s="72"/>
    </row>
    <row r="147" spans="1:12" ht="33.75">
      <c r="A147" s="13" t="s">
        <v>14</v>
      </c>
      <c r="B147" s="56" t="s">
        <v>198</v>
      </c>
      <c r="C147" s="12" t="s">
        <v>50</v>
      </c>
      <c r="D147" s="31" t="s">
        <v>184</v>
      </c>
      <c r="E147" s="24" t="s">
        <v>2</v>
      </c>
      <c r="F147" s="64">
        <f>F148</f>
        <v>2</v>
      </c>
      <c r="G147" s="52">
        <v>0</v>
      </c>
      <c r="H147" s="53">
        <f t="shared" si="5"/>
        <v>0</v>
      </c>
      <c r="I147" s="65">
        <f t="shared" si="4"/>
        <v>-2</v>
      </c>
      <c r="J147" s="73"/>
      <c r="K147" s="72"/>
      <c r="L147" s="72"/>
    </row>
    <row r="148" spans="1:12" ht="22.5">
      <c r="A148" s="13" t="s">
        <v>4</v>
      </c>
      <c r="B148" s="56" t="s">
        <v>198</v>
      </c>
      <c r="C148" s="12" t="s">
        <v>50</v>
      </c>
      <c r="D148" s="12" t="s">
        <v>192</v>
      </c>
      <c r="E148" s="24" t="s">
        <v>2</v>
      </c>
      <c r="F148" s="65">
        <f>F149</f>
        <v>2</v>
      </c>
      <c r="G148" s="52">
        <v>0</v>
      </c>
      <c r="H148" s="53">
        <f t="shared" si="5"/>
        <v>0</v>
      </c>
      <c r="I148" s="65">
        <f t="shared" si="4"/>
        <v>-2</v>
      </c>
      <c r="J148" s="73"/>
      <c r="K148" s="72"/>
      <c r="L148" s="72"/>
    </row>
    <row r="149" spans="1:12" ht="14.25" customHeight="1">
      <c r="A149" s="13" t="s">
        <v>193</v>
      </c>
      <c r="B149" s="56" t="s">
        <v>198</v>
      </c>
      <c r="C149" s="12" t="s">
        <v>50</v>
      </c>
      <c r="D149" s="12" t="s">
        <v>192</v>
      </c>
      <c r="E149" s="24" t="s">
        <v>194</v>
      </c>
      <c r="F149" s="65">
        <v>2</v>
      </c>
      <c r="G149" s="52">
        <v>0</v>
      </c>
      <c r="H149" s="53">
        <f t="shared" si="5"/>
        <v>0</v>
      </c>
      <c r="I149" s="65">
        <f t="shared" si="4"/>
        <v>-2</v>
      </c>
      <c r="J149" s="73"/>
      <c r="K149" s="72"/>
      <c r="L149" s="72"/>
    </row>
    <row r="150" spans="1:9" ht="12.75">
      <c r="A150" s="76" t="s">
        <v>203</v>
      </c>
      <c r="B150" s="76"/>
      <c r="C150" s="76"/>
      <c r="D150" s="76"/>
      <c r="E150" s="76"/>
      <c r="F150" s="77">
        <f>F146+F142+F137+F111+F94+F71+F60+F49+F44+F39+F35+F23+F20+F15+F12</f>
        <v>23268.55</v>
      </c>
      <c r="G150" s="77">
        <f>G146+G142+G137+G111+G94+G71+G60+G49+G44+G39+G35+G23+G20+G15+G12</f>
        <v>21098.2</v>
      </c>
      <c r="H150" s="78">
        <f t="shared" si="5"/>
        <v>90.67260314888553</v>
      </c>
      <c r="I150" s="79">
        <f t="shared" si="4"/>
        <v>-2170.3499999999985</v>
      </c>
    </row>
  </sheetData>
  <mergeCells count="5">
    <mergeCell ref="D4:F4"/>
    <mergeCell ref="D1:F3"/>
    <mergeCell ref="A5:I7"/>
    <mergeCell ref="G1:J3"/>
    <mergeCell ref="G4:J4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59" r:id="rId1"/>
  <rowBreaks count="2" manualBreakCount="2">
    <brk id="43" max="8" man="1"/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2015-03-19T00:44:16Z</cp:lastPrinted>
  <dcterms:created xsi:type="dcterms:W3CDTF">1996-10-08T23:32:33Z</dcterms:created>
  <dcterms:modified xsi:type="dcterms:W3CDTF">2015-03-19T00:44:52Z</dcterms:modified>
  <cp:category/>
  <cp:version/>
  <cp:contentType/>
  <cp:contentStatus/>
</cp:coreProperties>
</file>